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8" activeTab="12"/>
  </bookViews>
  <sheets>
    <sheet name="total 2016" sheetId="1" r:id="rId1"/>
    <sheet name="total 2017" sheetId="2" r:id="rId2"/>
    <sheet name="Total 2018" sheetId="3" r:id="rId3"/>
    <sheet name="Total 2019" sheetId="4" r:id="rId4"/>
    <sheet name="2020" sheetId="5" r:id="rId5"/>
    <sheet name="2021" sheetId="6" r:id="rId6"/>
    <sheet name="2022" sheetId="7" r:id="rId7"/>
    <sheet name="indicatori a)+b)" sheetId="8" r:id="rId8"/>
    <sheet name="indicatori c)" sheetId="9" r:id="rId9"/>
    <sheet name="indicatori d)" sheetId="10" r:id="rId10"/>
    <sheet name="indicatori e)" sheetId="11" r:id="rId11"/>
    <sheet name="indicatori f)" sheetId="12" r:id="rId12"/>
    <sheet name="alti indicatori" sheetId="13" r:id="rId13"/>
  </sheets>
  <externalReferences>
    <externalReference r:id="rId16"/>
    <externalReference r:id="rId17"/>
  </externalReferences>
  <definedNames>
    <definedName name="_xlnm._FilterDatabase" localSheetId="0" hidden="1">'total 2016'!$A$8:$I$213</definedName>
    <definedName name="_xlnm._FilterDatabase" localSheetId="0">'total 2016'!$A$8:$I$8</definedName>
    <definedName name="_xlnm._FilterDatabase" localSheetId="1">'total 2017'!$A$8:$C$8</definedName>
    <definedName name="_xlnm.Print_Area" localSheetId="0">'total 2016'!$A$4:$I$229</definedName>
    <definedName name="_xlnm.Print_Area" localSheetId="1">'total 2017'!$A$4:$C$233</definedName>
    <definedName name="_xlnm.Print_Titles" localSheetId="0">'total 2016'!$7:$8</definedName>
    <definedName name="_xlnm.Print_Titles" localSheetId="1">'total 2017'!$7:$8</definedName>
    <definedName name="Excel_BuiltIn__FilterDatabase" localSheetId="1">'total 2017'!$A$8:$C$8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8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Dep.Proiectari</t>
        </r>
      </text>
    </comment>
    <comment ref="B161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Dep.Avize</t>
        </r>
      </text>
    </comment>
    <comment ref="B176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Dep.Contracte</t>
        </r>
      </text>
    </comment>
    <comment ref="B197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Dep.Calitate Mediu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20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Dep.Calitate Mediu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21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Dep.Proiectari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58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Dep.Proiectari</t>
        </r>
      </text>
    </comment>
    <comment ref="B161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Dep.Avize</t>
        </r>
      </text>
    </comment>
    <comment ref="B176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Dep.Contracte</t>
        </r>
      </text>
    </comment>
    <comment ref="B197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Dep.Calitate Mediu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fara bransamente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fara bransamente</t>
        </r>
      </text>
    </comment>
  </commentList>
</comments>
</file>

<file path=xl/comments7.xml><?xml version="1.0" encoding="utf-8"?>
<comments xmlns="http://schemas.openxmlformats.org/spreadsheetml/2006/main">
  <authors>
    <author>Anca Bulzan</author>
  </authors>
  <commentList>
    <comment ref="C189" authorId="0">
      <text>
        <r>
          <rPr>
            <b/>
            <sz val="9"/>
            <rFont val="Tahoma"/>
            <family val="2"/>
          </rPr>
          <t>Anca Bulzan:</t>
        </r>
        <r>
          <rPr>
            <sz val="9"/>
            <rFont val="Tahoma"/>
            <family val="2"/>
          </rPr>
          <t xml:space="preserve">
fara bransamente</t>
        </r>
      </text>
    </comment>
    <comment ref="C207" authorId="0">
      <text>
        <r>
          <rPr>
            <b/>
            <sz val="9"/>
            <rFont val="Tahoma"/>
            <family val="2"/>
          </rPr>
          <t>Anca Bulzan:</t>
        </r>
        <r>
          <rPr>
            <sz val="9"/>
            <rFont val="Tahoma"/>
            <family val="2"/>
          </rPr>
          <t xml:space="preserve">
inclusiv retea canalizare pluviala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Dep.Avize</t>
        </r>
      </text>
    </comment>
    <comment ref="C16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Dep.Contracte</t>
        </r>
      </text>
    </comment>
  </commentList>
</comments>
</file>

<file path=xl/sharedStrings.xml><?xml version="1.0" encoding="utf-8"?>
<sst xmlns="http://schemas.openxmlformats.org/spreadsheetml/2006/main" count="2883" uniqueCount="227">
  <si>
    <t>TOTAL S.C.COMPANIA DE APA ARAD S.A.</t>
  </si>
  <si>
    <t>01.01.2016-31.12.2016</t>
  </si>
  <si>
    <t>Nr. crt.</t>
  </si>
  <si>
    <t>INDICATORI</t>
  </si>
  <si>
    <t>TOTAL</t>
  </si>
  <si>
    <t>Sold</t>
  </si>
  <si>
    <t xml:space="preserve">Total+sold </t>
  </si>
  <si>
    <t xml:space="preserve">Total </t>
  </si>
  <si>
    <t xml:space="preserve">Propunere </t>
  </si>
  <si>
    <t xml:space="preserve">S.C.CA Arad </t>
  </si>
  <si>
    <t>check</t>
  </si>
  <si>
    <t>cumulat la trim.3</t>
  </si>
  <si>
    <t>Tinta Indicator</t>
  </si>
  <si>
    <t>Numarul total de locuitori din aria deservita cf.datelor statistice</t>
  </si>
  <si>
    <t>Numar populatie deservita</t>
  </si>
  <si>
    <t>Lungimea totala a strazilor</t>
  </si>
  <si>
    <t>Lungimea retelei de distributie la inceputul anului</t>
  </si>
  <si>
    <t>Lungimea retelei de distributie la finele perioadei</t>
  </si>
  <si>
    <t>Numar total utilizatori, din care</t>
  </si>
  <si>
    <t>populatie - individuali</t>
  </si>
  <si>
    <t>populatie - asociatii</t>
  </si>
  <si>
    <t>institutii</t>
  </si>
  <si>
    <t>industrie/comert/servicii</t>
  </si>
  <si>
    <t>Numar de solicitari de bransamente la reteaua de apa , din care</t>
  </si>
  <si>
    <t>Numar total contoare, din care</t>
  </si>
  <si>
    <t>Numar de utilizatori fara contor</t>
  </si>
  <si>
    <t>Numar de solicitari de montari contoare</t>
  </si>
  <si>
    <t>Numar de contoare montate</t>
  </si>
  <si>
    <t>Numar de utilizatori care au contoare de bransament</t>
  </si>
  <si>
    <t>Numar de reclamatii privind precizia contoarelor, din care</t>
  </si>
  <si>
    <t>Numar de reclamatii justificate privind precizia contoarelor, din care</t>
  </si>
  <si>
    <t>Numar de reclamatii privind precizia contoarelor rezolvate in mai putin de 8 zile, din care</t>
  </si>
  <si>
    <t>Numar de reclamatii privind parametrii apei furnizate</t>
  </si>
  <si>
    <t>Numar de reclamatii privind parametrii de calitate ai apei furnizate, din care</t>
  </si>
  <si>
    <t>Numarul de reclamatii privind parametrii de calitate ai apei furnizate care s-au dovedit a fi din vina operatorului, din care</t>
  </si>
  <si>
    <t>Valoarea despagubirilor platite de operator pt.nerespectarea conditiilor si parametrilor de calitate stabiliti in contract, din care</t>
  </si>
  <si>
    <t>Cantitatea de apa facturata</t>
  </si>
  <si>
    <t>Cantitatea de apa facturata populatiei</t>
  </si>
  <si>
    <t>Cantitatea de apa furnizata</t>
  </si>
  <si>
    <t>Reabilitari retea de apa km/ fiecare perioada</t>
  </si>
  <si>
    <t>Pierderi de apa in retea  -%</t>
  </si>
  <si>
    <t>Cantitatea de apa introdusa in retea</t>
  </si>
  <si>
    <t>Cantitatea de energie electrica consumata pentru functionarea sistemului de</t>
  </si>
  <si>
    <t>alimentare cu apa in trimestrul de raportare</t>
  </si>
  <si>
    <t xml:space="preserve">Tarif / mc apa </t>
  </si>
  <si>
    <t>Valoarea facturilor emise, din care,</t>
  </si>
  <si>
    <t xml:space="preserve">Valoarea facturilor incasate </t>
  </si>
  <si>
    <t>Numarul de reclamatii privind facturarea</t>
  </si>
  <si>
    <t xml:space="preserve">Numarul de reclamatii privind facturarea rezolvate in termen de 10 zile </t>
  </si>
  <si>
    <t>Numarul de reclamatii privind facturarea justificate</t>
  </si>
  <si>
    <t>Nr.de utilizatori carora li s-a intrerupt furnizarea serviciului pt.neplata facturii, din care</t>
  </si>
  <si>
    <t>Numarul de utilizatori carora li s-a reziliat contractul pt.neplata facturii, din care</t>
  </si>
  <si>
    <t>Nr. de utilizatori carora li s-a intrerupt prestarea serviciului datorita nerespectarii  clauzelor contractuale, din care</t>
  </si>
  <si>
    <t>Nr.de utilizatori carora li s-a intrerupt furnizarea serviciului realimentati in mai putin  de 3 zile, din care</t>
  </si>
  <si>
    <t>Nr.de intreruperi programate anuntate, din care</t>
  </si>
  <si>
    <t>Nr. de utilizatori afectati de intreruperile neprogramate anuntate, din care</t>
  </si>
  <si>
    <t>Nr. De ore de intreruperi neprogramate anuntate, din care</t>
  </si>
  <si>
    <t>Nr. de intreruperi accidentale, din care</t>
  </si>
  <si>
    <t>Nr.de utilizatori afectati de intreruperile accidentale, din care</t>
  </si>
  <si>
    <t>Nr. de intreruperi programate, din care</t>
  </si>
  <si>
    <t>Nr.de ore de intreruperi programate</t>
  </si>
  <si>
    <t>Nr. de utilizatori afectati de intreruperile programate, din care</t>
  </si>
  <si>
    <t xml:space="preserve">Nr. de intreruperi programate a caror durata a fost depasita , din care </t>
  </si>
  <si>
    <t>Nr. mediu zilnic de ore in care se asigura apa la utilizator, din care</t>
  </si>
  <si>
    <t>Lungimea retelei de canalizare la inceputul anului</t>
  </si>
  <si>
    <t>Lungimea retelei de canalizare la finele perioadei</t>
  </si>
  <si>
    <t>Nr. de locuitori racordati la reteaua de canalizare</t>
  </si>
  <si>
    <t>Raport lungimea retelei de canalizare/ lungimea strazilor</t>
  </si>
  <si>
    <t>Nr. de racorduri( nr. de utilizatori), din care</t>
  </si>
  <si>
    <t>Nr. de solicitari de racorduri la reteaua de canalizare, din care</t>
  </si>
  <si>
    <t>Nr. de solicitari de bransare/racordare solutionate la nivel de avizare, din care</t>
  </si>
  <si>
    <t>&lt; 15 zile calendarisrtice</t>
  </si>
  <si>
    <t>intre 15 si 30 de zile calendaristice</t>
  </si>
  <si>
    <t>intre 30 si 60 de zile calendaristice</t>
  </si>
  <si>
    <t>Nr. solicitari contracte (apa + canalizare), din care</t>
  </si>
  <si>
    <t>Nr de contracte incheiate( apa + canal), din care</t>
  </si>
  <si>
    <t>Nr. de contracte incheiate (apa + canal) in mai putin de 30 de zile calendaristice, din care</t>
  </si>
  <si>
    <t xml:space="preserve">Nr.modificari contracte (apa + canalizare) solicitate de utilizator </t>
  </si>
  <si>
    <t xml:space="preserve">Nr.modificari contracte (apa + canalizare) facute de operator </t>
  </si>
  <si>
    <t>Cantitatea de apa evacuata</t>
  </si>
  <si>
    <t>Tarif / mc apa evacuata la canalizare</t>
  </si>
  <si>
    <t>Valoarea facturata a serviciilor de canalizare</t>
  </si>
  <si>
    <t>Cantitatea de energie electrica consumata pt.functionarea sistemului de canalizare in trim de raportare</t>
  </si>
  <si>
    <t>Cazuri de nerespectare a parametrilor apei uzate descarcate la reteaua de canalizare, din care</t>
  </si>
  <si>
    <t>Nr.de utilizatori carora li s-a sistat furnizarea serviciului de canalizare datorita nerespectarii  conditiilor de deversare, din care</t>
  </si>
  <si>
    <t>Valoarea despagubirilor platite de utilizator datorita nerespactarii conditiilor de deversare a apelor uzate in reteaua de canalizare, din care</t>
  </si>
  <si>
    <t>Director General,</t>
  </si>
  <si>
    <t>Director  Economic,</t>
  </si>
  <si>
    <t>ing.Gheorghe Banatean</t>
  </si>
  <si>
    <t>ec.Alina Teodora Costea</t>
  </si>
  <si>
    <t>Sef Departament Comercial,</t>
  </si>
  <si>
    <t>ec.Gheorghe Ardelean</t>
  </si>
  <si>
    <t>Intocmit,</t>
  </si>
  <si>
    <t>ec.Anca Bulzan</t>
  </si>
  <si>
    <t>01.01.2017-31.12.2017</t>
  </si>
  <si>
    <t>Cantitatea de energie electrica consumata pentru functionarea sistemului de alimentare cu apa in trimestrul de raportare</t>
  </si>
  <si>
    <t>Cantitatea de energie electrica consumata pt.functionarea sistemului de canalizare in trim de rap.</t>
  </si>
  <si>
    <t>574146 0</t>
  </si>
  <si>
    <t>S.C.COMPANIA DE APA ARAD S.A.</t>
  </si>
  <si>
    <t>Perioada de raportare:</t>
  </si>
  <si>
    <t>01.01.2018-31.12.2018</t>
  </si>
  <si>
    <t>nr.microsistem</t>
  </si>
  <si>
    <t>Numar de solicitari  de montari contoare</t>
  </si>
  <si>
    <t>Pierderi de apa in retea  - %</t>
  </si>
  <si>
    <t>Nr.de intreruperi neprogramate anuntate, din care</t>
  </si>
  <si>
    <t>Nr. de ore de intreruperi neprogramate anuntate, din care</t>
  </si>
  <si>
    <t>Nr.de utilizatori carora li s-a sistat furnizarea serviciului de canalizare datorita nerespectarii conditiilor de deversare, din care</t>
  </si>
  <si>
    <t>Valoarea despagubirilor platite de utilizator datorita nerespectarii conditiilor de deversare a apelor uzate in reteaua de canalizare, din care</t>
  </si>
  <si>
    <t>01.01.2019-31.12.2019</t>
  </si>
  <si>
    <t>Nr.crt.</t>
  </si>
  <si>
    <t>Nr. crt. Indicator</t>
  </si>
  <si>
    <t>2019 fata de 2018</t>
  </si>
  <si>
    <t>⇗</t>
  </si>
  <si>
    <t>⇘</t>
  </si>
  <si>
    <t>Nr. de racorduri( nr. de utilizatori)</t>
  </si>
  <si>
    <t>Numar total contoare</t>
  </si>
  <si>
    <t>Numar total utilizatori fara contoare</t>
  </si>
  <si>
    <t>Valoarea facturilor emise</t>
  </si>
  <si>
    <t>d) Indeplinirea prevederilor din contract cu privire la calitatea serviciilor efectuate</t>
  </si>
  <si>
    <t>Numar de reclamatii privind precizia contoarelor</t>
  </si>
  <si>
    <t>Numar de reclamatii privind parametrii de calitate ai apei furnizate</t>
  </si>
  <si>
    <t>Numarul de reclamatii privind parametrii de calitate ai apei furnizate care s-au dovedit a fi din vina operatorului</t>
  </si>
  <si>
    <t>Numarul de utilizatori carora li s-a reziliat contractul pt.neplata facturii</t>
  </si>
  <si>
    <t>Nr.de intreruperi programate anuntate</t>
  </si>
  <si>
    <t>Nr. de utilizatori afectati de intreruperile neprogramate anuntate</t>
  </si>
  <si>
    <t>Nr. de intreruperi accidentale</t>
  </si>
  <si>
    <t>Nr.de utilizatori afectati de intreruperile accidentale</t>
  </si>
  <si>
    <t>Nr. de intreruperi programate</t>
  </si>
  <si>
    <t>Nr. de utilizatori afectati de intreruperile programate</t>
  </si>
  <si>
    <t xml:space="preserve">Nr. de intreruperi programate a caror durata a fost depasita </t>
  </si>
  <si>
    <t>Cazuri de nerespectare a parametrilor apei uzate descarcate la reteaua de canalizare</t>
  </si>
  <si>
    <t>Nr.de utilizatori carora li s-a sistat furnizarea serviciului de canalizare datorita nerespectarii conditiilor de deversare</t>
  </si>
  <si>
    <t>Valoarea despagubirilor platite de utilizator datorita nerespectarii conditiilor de deversare a apelor uzate in reteaua de canalizare</t>
  </si>
  <si>
    <t>f) Solutionarea reclamatiilor utilizatorilor referitoare la serviciile de alimentare cu apa si canalizare</t>
  </si>
  <si>
    <t>Numar de reclamatii privind precizia contoarelor rezolvate in mai putin de 8 zile</t>
  </si>
  <si>
    <t>Nr. de solicitari de bransare/racordare solutionate la nivel de avizare</t>
  </si>
  <si>
    <t>Întocmit</t>
  </si>
  <si>
    <t xml:space="preserve">Cantitatea de energie electrica consumata pentru functionarea sistemului de alimentare cu apa </t>
  </si>
  <si>
    <t>Nr. de utilizatori carora li s-a intrerupt prestarea serviciului datorita nerespectarii clauzelor contractuale</t>
  </si>
  <si>
    <t>Nr.de utilizatori carora li s-a intrerupt furnizarea serviciului realimentati in mai putin  de 3 zile</t>
  </si>
  <si>
    <t>Nr. mediu zilnic de ore in care se asigura apa la utilizator</t>
  </si>
  <si>
    <t xml:space="preserve">Tarif / mc apa evacuata la canalizare </t>
  </si>
  <si>
    <t>2020 fata de 2019</t>
  </si>
  <si>
    <t xml:space="preserve">       ec. Boit Ecaterina</t>
  </si>
  <si>
    <t>INDICATORI DE PERFORMANȚĂ</t>
  </si>
  <si>
    <t>AN RAPORTARE</t>
  </si>
  <si>
    <t>CREȘTERE/SCĂDERE</t>
  </si>
  <si>
    <t>c) Măsurarea, facturarea și incasarea contravalorii serviciilor efectuate</t>
  </si>
  <si>
    <t>b) Contractarea serviciului de apă si apă uzată</t>
  </si>
  <si>
    <t>Tarif / mc apa evacuata la canalizare pluvială</t>
  </si>
  <si>
    <t xml:space="preserve">       ing. Risti Marcel</t>
  </si>
  <si>
    <t xml:space="preserve">          Întocmit</t>
  </si>
  <si>
    <t xml:space="preserve"> Perioada de raportare: </t>
  </si>
  <si>
    <t>01.01.2020-31.12.2020</t>
  </si>
  <si>
    <t>Categorie indicatori</t>
  </si>
  <si>
    <t>TR. I</t>
  </si>
  <si>
    <t>TR. II</t>
  </si>
  <si>
    <t>TR. III</t>
  </si>
  <si>
    <t>TR. IV</t>
  </si>
  <si>
    <t>TOTAL 2020</t>
  </si>
  <si>
    <t>SURSA DATELOR</t>
  </si>
  <si>
    <t>a)</t>
  </si>
  <si>
    <t>Anca</t>
  </si>
  <si>
    <t>Avize</t>
  </si>
  <si>
    <t>b)</t>
  </si>
  <si>
    <t>Contracte</t>
  </si>
  <si>
    <t>c)</t>
  </si>
  <si>
    <t>Mediu</t>
  </si>
  <si>
    <t>Abonati</t>
  </si>
  <si>
    <t>d)</t>
  </si>
  <si>
    <t>Metrologie</t>
  </si>
  <si>
    <t>Relatii clienti</t>
  </si>
  <si>
    <t>Numarul de reclamatii privind parametrii de calitate ai apei furnizate care</t>
  </si>
  <si>
    <t>s-au dovedit a fi din vina operatorului, din care</t>
  </si>
  <si>
    <t>e)</t>
  </si>
  <si>
    <t>Valoarea despagubirilor platite de operator pt.nerespectarea conditiilor</t>
  </si>
  <si>
    <t>si parametrilor de calitate stabiliti in contract, din care</t>
  </si>
  <si>
    <t>Urmarire clienti</t>
  </si>
  <si>
    <t xml:space="preserve">Nr.de utilizatori carora li s-a intrerupt furnizarea serviciului realimentati in mai putin </t>
  </si>
  <si>
    <t>Centre operationale + Mentenanta</t>
  </si>
  <si>
    <t xml:space="preserve">Nr.de utilizatori carora li s-a sistat furnizarea serviciului de canalizare datorita nerespectarii </t>
  </si>
  <si>
    <t>conditiilor de deversare, din care</t>
  </si>
  <si>
    <t>Valoarea despagubirilor platite de utilizator datorita nerespectarii conditiilor de deversare a apelor</t>
  </si>
  <si>
    <t>uzate in reteaua de canalizare, din care</t>
  </si>
  <si>
    <t>f)</t>
  </si>
  <si>
    <t>Numar de reclamatii privind precizia contoarelor rezolvate in</t>
  </si>
  <si>
    <t>mai putin de 8 zile, din care</t>
  </si>
  <si>
    <t>g)</t>
  </si>
  <si>
    <t>Tehnic</t>
  </si>
  <si>
    <t>Cantitatea de energie electrica consumata pentru functionarea sistemului de alimentare cu apă</t>
  </si>
  <si>
    <t>Energetic</t>
  </si>
  <si>
    <t xml:space="preserve">Nr. de utilizatori carora li s-a intrerupt prestarea serviciului datorita nerespectarii </t>
  </si>
  <si>
    <t>clauzelor contractuale, din care</t>
  </si>
  <si>
    <t>Tarif / mc apa evacuata la canalizare epurare</t>
  </si>
  <si>
    <t>Tarif / mc apa evacuata la canalizare pluviala</t>
  </si>
  <si>
    <t>01.01.2021-31.12.2021</t>
  </si>
  <si>
    <t>TOTAL 2021</t>
  </si>
  <si>
    <t xml:space="preserve"> </t>
  </si>
  <si>
    <t>2021 față de 2020</t>
  </si>
  <si>
    <t>Indicatori</t>
  </si>
  <si>
    <t>total trim 1</t>
  </si>
  <si>
    <t>total trim 2</t>
  </si>
  <si>
    <t>total trim 3</t>
  </si>
  <si>
    <t>total trim 4</t>
  </si>
  <si>
    <t>total 2022</t>
  </si>
  <si>
    <t>de 3 zile, din care</t>
  </si>
  <si>
    <t>60.1</t>
  </si>
  <si>
    <t>2021 fata de 2020</t>
  </si>
  <si>
    <t>2022 față de 2021</t>
  </si>
  <si>
    <t>a) Branșarea, racordarea utilizatorului la rețeaua de alimentare cu apă și de canalizare</t>
  </si>
  <si>
    <t>Număr total de utilizatori</t>
  </si>
  <si>
    <t>Număr solicitări de branșamente la rețeaua de apă</t>
  </si>
  <si>
    <t>Nr. solicitări de racorduri la rețeaua de canalizare</t>
  </si>
  <si>
    <t>Nr. solicitări contracte (apă + canalizare)</t>
  </si>
  <si>
    <t>Nr de contracte încheiate( apă + canal)</t>
  </si>
  <si>
    <t>Nr. de contracte încheiate (apă + canal) în mai puțin de 30 de zile calendaristice</t>
  </si>
  <si>
    <t xml:space="preserve">Nr. modificări contracte (apă + canalizare) solicitate de utilizator </t>
  </si>
  <si>
    <t xml:space="preserve">Nr. modificari contracte (apa + canalizare) făcute de operator </t>
  </si>
  <si>
    <t>e) Menținerea unor relații echitabile între furnizor și utilizator pentru rezolvarea operativă și obiectivă a problemelor, cu respectarea drepturilor și obligațiilor ce revin fiecarei părți</t>
  </si>
  <si>
    <t>Valoarea despăgubirilor plătite de operator pt.nerespectarea conditiilor și parametrilor de calitate stabiliti în contract</t>
  </si>
  <si>
    <t>Nr. de utilizatori cărora li s-a întrerupt furnizarea serviciului pt.neplata facturii</t>
  </si>
  <si>
    <t>Nr. de ore de intreruperi neprogramate anuntate</t>
  </si>
  <si>
    <t>Alți indicatori</t>
  </si>
  <si>
    <t>Numărul total de locuitori din aria deservită cf.datelor statistice</t>
  </si>
  <si>
    <t>Numărul populației deservite</t>
  </si>
  <si>
    <t>Lungimea totală a străzilor</t>
  </si>
  <si>
    <t>Reabilitari rețea de apă km/ fiecare perioadă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</si>
</sst>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[$£-809]#,##0.00;[Red]\-[$£-809]#,##0.00"/>
    <numFmt numFmtId="165" formatCode="m/d/yyyy"/>
    <numFmt numFmtId="166" formatCode="#,##0.00\ ;\(#,##0.00\);\-#\ ;@\ "/>
    <numFmt numFmtId="167" formatCode="#,##0.0000"/>
    <numFmt numFmtId="168" formatCode="#,##0\ ;\(#,##0\);\-#\ ;@\ "/>
    <numFmt numFmtId="169" formatCode="#,###.0000"/>
    <numFmt numFmtId="170" formatCode="#.00%"/>
    <numFmt numFmtId="171" formatCode="0.0000"/>
    <numFmt numFmtId="172" formatCode="mm/dd/yy"/>
    <numFmt numFmtId="173" formatCode="#,##0.00_ ;\-#,##0.00\ "/>
    <numFmt numFmtId="174" formatCode="_-* #,##0.00\ _l_e_i_-;\-* #,##0.00\ _l_e_i_-;_-* &quot;-&quot;??\ _l_e_i_-;_-@_-"/>
    <numFmt numFmtId="175" formatCode="_(* #,##0.00_);_(* \(#,##0.00\);_(* &quot;-&quot;??_);_(@_)"/>
    <numFmt numFmtId="176" formatCode="_(* #,##0_);_(* \(#,##0\);_(* \-??_);_(@_)"/>
    <numFmt numFmtId="177" formatCode="_(* #,##0_);_(* \(#,##0\);_(* &quot;-&quot;??_);_(@_)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sz val="10"/>
      <name val="Segoe UI Emoj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/>
    </border>
    <border>
      <left style="thick">
        <color theme="1"/>
      </left>
      <right style="thick">
        <color theme="1"/>
      </right>
      <top style="thick">
        <color theme="1"/>
      </top>
      <bottom/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>
        <color indexed="63"/>
      </top>
      <bottom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n"/>
    </border>
    <border>
      <left style="thick">
        <color theme="1"/>
      </left>
      <right style="thick">
        <color theme="1"/>
      </right>
      <top style="thin"/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n"/>
    </border>
    <border>
      <left>
        <color indexed="63"/>
      </left>
      <right>
        <color indexed="63"/>
      </right>
      <top style="thin"/>
      <bottom style="thick">
        <color theme="1"/>
      </bottom>
    </border>
    <border>
      <left style="thin"/>
      <right style="thin"/>
      <top style="thick">
        <color theme="1"/>
      </top>
      <bottom style="thick">
        <color theme="1"/>
      </bottom>
    </border>
    <border>
      <left style="thin"/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n"/>
      <top style="thick">
        <color theme="1"/>
      </top>
      <bottom style="thick">
        <color theme="1"/>
      </bottom>
    </border>
    <border>
      <left style="medium"/>
      <right style="medium"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medium">
        <color theme="1"/>
      </top>
      <bottom style="medium">
        <color theme="1"/>
      </bottom>
    </border>
    <border>
      <left style="hair">
        <color indexed="8"/>
      </left>
      <right>
        <color indexed="63"/>
      </right>
      <top style="medium"/>
      <bottom style="medium"/>
    </border>
    <border>
      <left style="medium">
        <color theme="1"/>
      </left>
      <right style="hair">
        <color indexed="8"/>
      </right>
      <top style="medium">
        <color theme="1"/>
      </top>
      <bottom style="medium">
        <color theme="1"/>
      </bottom>
    </border>
    <border>
      <left style="hair">
        <color indexed="8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 style="medium"/>
      <bottom style="medium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 style="thick">
        <color theme="1"/>
      </left>
      <right>
        <color indexed="63"/>
      </right>
      <top>
        <color indexed="63"/>
      </top>
      <bottom/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/>
    </border>
    <border>
      <left style="thick">
        <color theme="1"/>
      </left>
      <right style="thin"/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n"/>
      <right style="thick">
        <color theme="1"/>
      </right>
      <top style="thick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Protection="0">
      <alignment textRotation="90"/>
    </xf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4" fontId="37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6" fillId="33" borderId="13" xfId="63" applyNumberFormat="1" applyFont="1" applyFill="1" applyBorder="1" applyAlignment="1" applyProtection="1">
      <alignment/>
      <protection/>
    </xf>
    <xf numFmtId="166" fontId="4" fillId="0" borderId="13" xfId="63" applyFont="1" applyFill="1" applyBorder="1" applyAlignment="1" applyProtection="1">
      <alignment/>
      <protection/>
    </xf>
    <xf numFmtId="3" fontId="4" fillId="0" borderId="13" xfId="63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6" fillId="33" borderId="14" xfId="63" applyNumberFormat="1" applyFont="1" applyFill="1" applyBorder="1" applyAlignment="1" applyProtection="1">
      <alignment/>
      <protection/>
    </xf>
    <xf numFmtId="166" fontId="4" fillId="0" borderId="14" xfId="63" applyFont="1" applyFill="1" applyBorder="1" applyAlignment="1" applyProtection="1">
      <alignment/>
      <protection/>
    </xf>
    <xf numFmtId="3" fontId="4" fillId="0" borderId="14" xfId="63" applyNumberFormat="1" applyFont="1" applyFill="1" applyBorder="1" applyAlignment="1" applyProtection="1">
      <alignment/>
      <protection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7" fillId="0" borderId="14" xfId="63" applyNumberFormat="1" applyFont="1" applyFill="1" applyBorder="1" applyAlignment="1" applyProtection="1">
      <alignment/>
      <protection/>
    </xf>
    <xf numFmtId="167" fontId="0" fillId="0" borderId="0" xfId="0" applyNumberFormat="1" applyFont="1" applyAlignment="1">
      <alignment/>
    </xf>
    <xf numFmtId="1" fontId="6" fillId="33" borderId="14" xfId="63" applyNumberFormat="1" applyFont="1" applyFill="1" applyBorder="1" applyAlignment="1" applyProtection="1">
      <alignment/>
      <protection/>
    </xf>
    <xf numFmtId="1" fontId="7" fillId="0" borderId="14" xfId="63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9" fontId="4" fillId="0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3" fontId="6" fillId="0" borderId="14" xfId="63" applyNumberFormat="1" applyFont="1" applyFill="1" applyBorder="1" applyAlignment="1" applyProtection="1">
      <alignment/>
      <protection/>
    </xf>
    <xf numFmtId="2" fontId="6" fillId="0" borderId="14" xfId="63" applyNumberFormat="1" applyFont="1" applyFill="1" applyBorder="1" applyAlignment="1" applyProtection="1">
      <alignment/>
      <protection/>
    </xf>
    <xf numFmtId="4" fontId="4" fillId="0" borderId="14" xfId="63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>
      <alignment/>
    </xf>
    <xf numFmtId="1" fontId="6" fillId="0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" fontId="6" fillId="0" borderId="14" xfId="63" applyNumberFormat="1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horizontal="left" vertical="center" wrapText="1"/>
    </xf>
    <xf numFmtId="166" fontId="0" fillId="0" borderId="14" xfId="63" applyFont="1" applyFill="1" applyBorder="1" applyAlignment="1" applyProtection="1">
      <alignment/>
      <protection/>
    </xf>
    <xf numFmtId="3" fontId="0" fillId="0" borderId="14" xfId="63" applyNumberFormat="1" applyFont="1" applyFill="1" applyBorder="1" applyAlignment="1" applyProtection="1">
      <alignment/>
      <protection/>
    </xf>
    <xf numFmtId="4" fontId="6" fillId="0" borderId="14" xfId="63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3" fontId="7" fillId="0" borderId="15" xfId="63" applyNumberFormat="1" applyFont="1" applyFill="1" applyBorder="1" applyAlignment="1" applyProtection="1">
      <alignment/>
      <protection/>
    </xf>
    <xf numFmtId="166" fontId="4" fillId="0" borderId="15" xfId="63" applyFont="1" applyFill="1" applyBorder="1" applyAlignment="1" applyProtection="1">
      <alignment/>
      <protection/>
    </xf>
    <xf numFmtId="3" fontId="4" fillId="0" borderId="15" xfId="6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4" fillId="33" borderId="16" xfId="0" applyNumberFormat="1" applyFont="1" applyFill="1" applyBorder="1" applyAlignment="1">
      <alignment/>
    </xf>
    <xf numFmtId="10" fontId="4" fillId="33" borderId="16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8" fontId="4" fillId="0" borderId="0" xfId="63" applyNumberFormat="1" applyFont="1" applyFill="1" applyBorder="1" applyAlignment="1" applyProtection="1">
      <alignment horizontal="left" wrapText="1"/>
      <protection/>
    </xf>
    <xf numFmtId="4" fontId="1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10" fillId="33" borderId="1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3" fontId="12" fillId="0" borderId="14" xfId="0" applyNumberFormat="1" applyFont="1" applyBorder="1" applyAlignment="1">
      <alignment/>
    </xf>
    <xf numFmtId="10" fontId="4" fillId="33" borderId="14" xfId="63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2" fontId="4" fillId="33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3" fontId="4" fillId="33" borderId="14" xfId="63" applyNumberFormat="1" applyFont="1" applyFill="1" applyBorder="1" applyAlignment="1" applyProtection="1">
      <alignment/>
      <protection/>
    </xf>
    <xf numFmtId="3" fontId="12" fillId="0" borderId="14" xfId="63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4" xfId="63" applyNumberFormat="1" applyFont="1" applyFill="1" applyBorder="1" applyAlignment="1" applyProtection="1">
      <alignment/>
      <protection/>
    </xf>
    <xf numFmtId="169" fontId="4" fillId="33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3" fontId="10" fillId="34" borderId="14" xfId="0" applyNumberFormat="1" applyFont="1" applyFill="1" applyBorder="1" applyAlignment="1">
      <alignment/>
    </xf>
    <xf numFmtId="10" fontId="4" fillId="34" borderId="14" xfId="63" applyNumberFormat="1" applyFont="1" applyFill="1" applyBorder="1" applyAlignment="1" applyProtection="1">
      <alignment/>
      <protection/>
    </xf>
    <xf numFmtId="4" fontId="10" fillId="34" borderId="14" xfId="0" applyNumberFormat="1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3" fontId="10" fillId="36" borderId="14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2" fontId="4" fillId="37" borderId="20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37" borderId="21" xfId="0" applyNumberFormat="1" applyFill="1" applyBorder="1" applyAlignment="1">
      <alignment/>
    </xf>
    <xf numFmtId="3" fontId="0" fillId="38" borderId="21" xfId="0" applyNumberFormat="1" applyFill="1" applyBorder="1" applyAlignment="1">
      <alignment/>
    </xf>
    <xf numFmtId="10" fontId="0" fillId="0" borderId="21" xfId="0" applyNumberFormat="1" applyBorder="1" applyAlignment="1">
      <alignment/>
    </xf>
    <xf numFmtId="2" fontId="4" fillId="0" borderId="21" xfId="0" applyNumberFormat="1" applyFont="1" applyBorder="1" applyAlignment="1">
      <alignment horizontal="center"/>
    </xf>
    <xf numFmtId="10" fontId="0" fillId="37" borderId="21" xfId="0" applyNumberFormat="1" applyFill="1" applyBorder="1" applyAlignment="1">
      <alignment/>
    </xf>
    <xf numFmtId="2" fontId="4" fillId="37" borderId="21" xfId="0" applyNumberFormat="1" applyFont="1" applyFill="1" applyBorder="1" applyAlignment="1">
      <alignment horizontal="center"/>
    </xf>
    <xf numFmtId="10" fontId="0" fillId="39" borderId="21" xfId="0" applyNumberForma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2" fontId="4" fillId="39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3" fontId="10" fillId="34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4" fillId="0" borderId="22" xfId="0" applyFont="1" applyBorder="1" applyAlignment="1">
      <alignment wrapText="1"/>
    </xf>
    <xf numFmtId="0" fontId="16" fillId="40" borderId="23" xfId="0" applyFont="1" applyFill="1" applyBorder="1" applyAlignment="1">
      <alignment horizontal="center" wrapText="1"/>
    </xf>
    <xf numFmtId="10" fontId="0" fillId="0" borderId="22" xfId="0" applyNumberFormat="1" applyBorder="1" applyAlignment="1">
      <alignment/>
    </xf>
    <xf numFmtId="0" fontId="0" fillId="37" borderId="24" xfId="0" applyFill="1" applyBorder="1" applyAlignment="1">
      <alignment/>
    </xf>
    <xf numFmtId="2" fontId="4" fillId="37" borderId="23" xfId="0" applyNumberFormat="1" applyFont="1" applyFill="1" applyBorder="1" applyAlignment="1">
      <alignment horizontal="center"/>
    </xf>
    <xf numFmtId="10" fontId="0" fillId="37" borderId="22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37" borderId="24" xfId="0" applyNumberFormat="1" applyFill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16" fillId="40" borderId="24" xfId="0" applyFont="1" applyFill="1" applyBorder="1" applyAlignment="1">
      <alignment horizontal="center" wrapText="1"/>
    </xf>
    <xf numFmtId="2" fontId="4" fillId="41" borderId="25" xfId="0" applyNumberFormat="1" applyFont="1" applyFill="1" applyBorder="1" applyAlignment="1">
      <alignment horizontal="center"/>
    </xf>
    <xf numFmtId="3" fontId="0" fillId="38" borderId="0" xfId="0" applyNumberFormat="1" applyFill="1" applyBorder="1" applyAlignment="1">
      <alignment/>
    </xf>
    <xf numFmtId="10" fontId="0" fillId="37" borderId="26" xfId="0" applyNumberFormat="1" applyFill="1" applyBorder="1" applyAlignment="1">
      <alignment/>
    </xf>
    <xf numFmtId="2" fontId="4" fillId="38" borderId="25" xfId="0" applyNumberFormat="1" applyFont="1" applyFill="1" applyBorder="1" applyAlignment="1">
      <alignment horizontal="center"/>
    </xf>
    <xf numFmtId="2" fontId="4" fillId="37" borderId="27" xfId="0" applyNumberFormat="1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 wrapText="1"/>
    </xf>
    <xf numFmtId="2" fontId="4" fillId="38" borderId="28" xfId="0" applyNumberFormat="1" applyFont="1" applyFill="1" applyBorder="1" applyAlignment="1">
      <alignment horizontal="center"/>
    </xf>
    <xf numFmtId="2" fontId="4" fillId="41" borderId="29" xfId="0" applyNumberFormat="1" applyFont="1" applyFill="1" applyBorder="1" applyAlignment="1">
      <alignment horizontal="center"/>
    </xf>
    <xf numFmtId="0" fontId="0" fillId="39" borderId="21" xfId="0" applyFill="1" applyBorder="1" applyAlignment="1">
      <alignment/>
    </xf>
    <xf numFmtId="10" fontId="0" fillId="39" borderId="22" xfId="0" applyNumberFormat="1" applyFill="1" applyBorder="1" applyAlignment="1">
      <alignment/>
    </xf>
    <xf numFmtId="0" fontId="16" fillId="37" borderId="23" xfId="0" applyFont="1" applyFill="1" applyBorder="1" applyAlignment="1">
      <alignment horizontal="center" wrapText="1"/>
    </xf>
    <xf numFmtId="10" fontId="0" fillId="37" borderId="24" xfId="0" applyNumberFormat="1" applyFill="1" applyBorder="1" applyAlignment="1">
      <alignment/>
    </xf>
    <xf numFmtId="10" fontId="0" fillId="37" borderId="23" xfId="0" applyNumberFormat="1" applyFill="1" applyBorder="1" applyAlignment="1">
      <alignment/>
    </xf>
    <xf numFmtId="10" fontId="0" fillId="0" borderId="24" xfId="0" applyNumberFormat="1" applyBorder="1" applyAlignment="1">
      <alignment/>
    </xf>
    <xf numFmtId="10" fontId="0" fillId="0" borderId="23" xfId="0" applyNumberFormat="1" applyBorder="1" applyAlignment="1">
      <alignment/>
    </xf>
    <xf numFmtId="3" fontId="0" fillId="38" borderId="24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7" borderId="23" xfId="0" applyNumberFormat="1" applyFill="1" applyBorder="1" applyAlignment="1">
      <alignment/>
    </xf>
    <xf numFmtId="3" fontId="0" fillId="38" borderId="23" xfId="0" applyNumberFormat="1" applyFill="1" applyBorder="1" applyAlignment="1">
      <alignment/>
    </xf>
    <xf numFmtId="0" fontId="14" fillId="0" borderId="30" xfId="0" applyFont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2" fontId="4" fillId="38" borderId="29" xfId="0" applyNumberFormat="1" applyFont="1" applyFill="1" applyBorder="1" applyAlignment="1">
      <alignment horizontal="center"/>
    </xf>
    <xf numFmtId="3" fontId="0" fillId="37" borderId="31" xfId="0" applyNumberFormat="1" applyFill="1" applyBorder="1" applyAlignment="1">
      <alignment/>
    </xf>
    <xf numFmtId="3" fontId="0" fillId="38" borderId="22" xfId="0" applyNumberFormat="1" applyFill="1" applyBorder="1" applyAlignment="1">
      <alignment/>
    </xf>
    <xf numFmtId="0" fontId="4" fillId="0" borderId="32" xfId="0" applyFont="1" applyBorder="1" applyAlignment="1">
      <alignment horizontal="left" vertical="center" wrapText="1"/>
    </xf>
    <xf numFmtId="3" fontId="0" fillId="37" borderId="0" xfId="0" applyNumberFormat="1" applyFill="1" applyBorder="1" applyAlignment="1">
      <alignment/>
    </xf>
    <xf numFmtId="3" fontId="0" fillId="38" borderId="26" xfId="0" applyNumberFormat="1" applyFill="1" applyBorder="1" applyAlignment="1">
      <alignment/>
    </xf>
    <xf numFmtId="10" fontId="0" fillId="39" borderId="26" xfId="0" applyNumberFormat="1" applyFill="1" applyBorder="1" applyAlignment="1">
      <alignment/>
    </xf>
    <xf numFmtId="0" fontId="4" fillId="0" borderId="3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" fontId="0" fillId="38" borderId="21" xfId="0" applyNumberFormat="1" applyFill="1" applyBorder="1" applyAlignment="1">
      <alignment/>
    </xf>
    <xf numFmtId="10" fontId="0" fillId="38" borderId="21" xfId="0" applyNumberFormat="1" applyFill="1" applyBorder="1" applyAlignment="1">
      <alignment/>
    </xf>
    <xf numFmtId="0" fontId="4" fillId="0" borderId="3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2" fontId="0" fillId="0" borderId="31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38" borderId="27" xfId="0" applyNumberFormat="1" applyFill="1" applyBorder="1" applyAlignment="1">
      <alignment/>
    </xf>
    <xf numFmtId="4" fontId="0" fillId="38" borderId="24" xfId="0" applyNumberFormat="1" applyFill="1" applyBorder="1" applyAlignment="1">
      <alignment/>
    </xf>
    <xf numFmtId="10" fontId="0" fillId="38" borderId="24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2" fontId="0" fillId="37" borderId="22" xfId="0" applyNumberFormat="1" applyFill="1" applyBorder="1" applyAlignment="1">
      <alignment/>
    </xf>
    <xf numFmtId="1" fontId="0" fillId="37" borderId="21" xfId="0" applyNumberFormat="1" applyFill="1" applyBorder="1" applyAlignment="1">
      <alignment/>
    </xf>
    <xf numFmtId="1" fontId="0" fillId="37" borderId="26" xfId="0" applyNumberFormat="1" applyFill="1" applyBorder="1" applyAlignment="1">
      <alignment/>
    </xf>
    <xf numFmtId="2" fontId="0" fillId="38" borderId="22" xfId="0" applyNumberFormat="1" applyFill="1" applyBorder="1" applyAlignment="1">
      <alignment/>
    </xf>
    <xf numFmtId="1" fontId="0" fillId="38" borderId="21" xfId="0" applyNumberFormat="1" applyFill="1" applyBorder="1" applyAlignment="1">
      <alignment/>
    </xf>
    <xf numFmtId="1" fontId="0" fillId="38" borderId="26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16" fillId="40" borderId="21" xfId="0" applyFont="1" applyFill="1" applyBorder="1" applyAlignment="1">
      <alignment horizontal="center" wrapText="1"/>
    </xf>
    <xf numFmtId="2" fontId="0" fillId="0" borderId="35" xfId="0" applyNumberFormat="1" applyBorder="1" applyAlignment="1">
      <alignment/>
    </xf>
    <xf numFmtId="2" fontId="0" fillId="37" borderId="21" xfId="0" applyNumberFormat="1" applyFill="1" applyBorder="1" applyAlignment="1">
      <alignment/>
    </xf>
    <xf numFmtId="2" fontId="0" fillId="38" borderId="2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42" borderId="36" xfId="0" applyFont="1" applyFill="1" applyBorder="1" applyAlignment="1">
      <alignment horizontal="center" vertical="center" wrapText="1" readingOrder="1"/>
    </xf>
    <xf numFmtId="0" fontId="52" fillId="19" borderId="36" xfId="0" applyFont="1" applyFill="1" applyBorder="1" applyAlignment="1">
      <alignment/>
    </xf>
    <xf numFmtId="3" fontId="52" fillId="19" borderId="36" xfId="0" applyNumberFormat="1" applyFont="1" applyFill="1" applyBorder="1" applyAlignment="1">
      <alignment/>
    </xf>
    <xf numFmtId="3" fontId="52" fillId="19" borderId="36" xfId="49" applyNumberFormat="1" applyFont="1" applyFill="1" applyBorder="1">
      <alignment/>
      <protection/>
    </xf>
    <xf numFmtId="0" fontId="0" fillId="19" borderId="36" xfId="0" applyFill="1" applyBorder="1" applyAlignment="1">
      <alignment/>
    </xf>
    <xf numFmtId="3" fontId="37" fillId="19" borderId="36" xfId="0" applyNumberFormat="1" applyFont="1" applyFill="1" applyBorder="1" applyAlignment="1">
      <alignment/>
    </xf>
    <xf numFmtId="3" fontId="37" fillId="19" borderId="36" xfId="49" applyNumberFormat="1" applyFill="1" applyBorder="1">
      <alignment/>
      <protection/>
    </xf>
    <xf numFmtId="0" fontId="52" fillId="43" borderId="36" xfId="0" applyFont="1" applyFill="1" applyBorder="1" applyAlignment="1">
      <alignment/>
    </xf>
    <xf numFmtId="3" fontId="52" fillId="43" borderId="36" xfId="0" applyNumberFormat="1" applyFont="1" applyFill="1" applyBorder="1" applyAlignment="1">
      <alignment/>
    </xf>
    <xf numFmtId="3" fontId="52" fillId="43" borderId="36" xfId="49" applyNumberFormat="1" applyFont="1" applyFill="1" applyBorder="1">
      <alignment/>
      <protection/>
    </xf>
    <xf numFmtId="0" fontId="0" fillId="43" borderId="36" xfId="0" applyFill="1" applyBorder="1" applyAlignment="1">
      <alignment/>
    </xf>
    <xf numFmtId="3" fontId="37" fillId="43" borderId="36" xfId="0" applyNumberFormat="1" applyFont="1" applyFill="1" applyBorder="1" applyAlignment="1">
      <alignment/>
    </xf>
    <xf numFmtId="3" fontId="37" fillId="43" borderId="36" xfId="49" applyNumberFormat="1" applyFill="1" applyBorder="1">
      <alignment/>
      <protection/>
    </xf>
    <xf numFmtId="0" fontId="52" fillId="43" borderId="36" xfId="0" applyFont="1" applyFill="1" applyBorder="1" applyAlignment="1">
      <alignment horizontal="left" vertical="center" wrapText="1" readingOrder="1"/>
    </xf>
    <xf numFmtId="0" fontId="52" fillId="44" borderId="36" xfId="0" applyFont="1" applyFill="1" applyBorder="1" applyAlignment="1">
      <alignment/>
    </xf>
    <xf numFmtId="3" fontId="52" fillId="44" borderId="36" xfId="0" applyNumberFormat="1" applyFont="1" applyFill="1" applyBorder="1" applyAlignment="1">
      <alignment/>
    </xf>
    <xf numFmtId="3" fontId="52" fillId="44" borderId="36" xfId="49" applyNumberFormat="1" applyFont="1" applyFill="1" applyBorder="1">
      <alignment/>
      <protection/>
    </xf>
    <xf numFmtId="0" fontId="0" fillId="44" borderId="36" xfId="0" applyFill="1" applyBorder="1" applyAlignment="1">
      <alignment/>
    </xf>
    <xf numFmtId="3" fontId="37" fillId="44" borderId="36" xfId="0" applyNumberFormat="1" applyFont="1" applyFill="1" applyBorder="1" applyAlignment="1">
      <alignment/>
    </xf>
    <xf numFmtId="3" fontId="37" fillId="44" borderId="36" xfId="49" applyNumberFormat="1" applyFill="1" applyBorder="1">
      <alignment/>
      <protection/>
    </xf>
    <xf numFmtId="0" fontId="52" fillId="14" borderId="36" xfId="0" applyFont="1" applyFill="1" applyBorder="1" applyAlignment="1">
      <alignment/>
    </xf>
    <xf numFmtId="3" fontId="52" fillId="14" borderId="36" xfId="0" applyNumberFormat="1" applyFont="1" applyFill="1" applyBorder="1" applyAlignment="1">
      <alignment/>
    </xf>
    <xf numFmtId="3" fontId="52" fillId="14" borderId="36" xfId="49" applyNumberFormat="1" applyFont="1" applyFill="1" applyBorder="1">
      <alignment/>
      <protection/>
    </xf>
    <xf numFmtId="0" fontId="0" fillId="14" borderId="36" xfId="0" applyFill="1" applyBorder="1" applyAlignment="1">
      <alignment/>
    </xf>
    <xf numFmtId="3" fontId="37" fillId="14" borderId="36" xfId="0" applyNumberFormat="1" applyFont="1" applyFill="1" applyBorder="1" applyAlignment="1">
      <alignment/>
    </xf>
    <xf numFmtId="3" fontId="37" fillId="14" borderId="36" xfId="49" applyNumberFormat="1" applyFill="1" applyBorder="1">
      <alignment/>
      <protection/>
    </xf>
    <xf numFmtId="0" fontId="52" fillId="14" borderId="36" xfId="0" applyFont="1" applyFill="1" applyBorder="1" applyAlignment="1">
      <alignment horizontal="left" vertical="center" wrapText="1" readingOrder="1"/>
    </xf>
    <xf numFmtId="0" fontId="52" fillId="45" borderId="36" xfId="0" applyFont="1" applyFill="1" applyBorder="1" applyAlignment="1">
      <alignment/>
    </xf>
    <xf numFmtId="0" fontId="52" fillId="45" borderId="36" xfId="0" applyFont="1" applyFill="1" applyBorder="1" applyAlignment="1">
      <alignment horizontal="left" vertical="center" wrapText="1" readingOrder="1"/>
    </xf>
    <xf numFmtId="3" fontId="52" fillId="45" borderId="36" xfId="0" applyNumberFormat="1" applyFont="1" applyFill="1" applyBorder="1" applyAlignment="1">
      <alignment/>
    </xf>
    <xf numFmtId="3" fontId="52" fillId="45" borderId="36" xfId="49" applyNumberFormat="1" applyFont="1" applyFill="1" applyBorder="1">
      <alignment/>
      <protection/>
    </xf>
    <xf numFmtId="0" fontId="0" fillId="45" borderId="36" xfId="0" applyFill="1" applyBorder="1" applyAlignment="1">
      <alignment/>
    </xf>
    <xf numFmtId="3" fontId="37" fillId="45" borderId="36" xfId="0" applyNumberFormat="1" applyFont="1" applyFill="1" applyBorder="1" applyAlignment="1">
      <alignment/>
    </xf>
    <xf numFmtId="3" fontId="37" fillId="45" borderId="36" xfId="49" applyNumberFormat="1" applyFill="1" applyBorder="1">
      <alignment/>
      <protection/>
    </xf>
    <xf numFmtId="0" fontId="52" fillId="45" borderId="37" xfId="0" applyFont="1" applyFill="1" applyBorder="1" applyAlignment="1">
      <alignment horizontal="left" vertical="center" wrapText="1" readingOrder="1"/>
    </xf>
    <xf numFmtId="0" fontId="52" fillId="13" borderId="36" xfId="0" applyFont="1" applyFill="1" applyBorder="1" applyAlignment="1">
      <alignment/>
    </xf>
    <xf numFmtId="3" fontId="52" fillId="13" borderId="36" xfId="0" applyNumberFormat="1" applyFont="1" applyFill="1" applyBorder="1" applyAlignment="1">
      <alignment/>
    </xf>
    <xf numFmtId="3" fontId="52" fillId="13" borderId="36" xfId="49" applyNumberFormat="1" applyFont="1" applyFill="1" applyBorder="1">
      <alignment/>
      <protection/>
    </xf>
    <xf numFmtId="0" fontId="0" fillId="13" borderId="36" xfId="0" applyFill="1" applyBorder="1" applyAlignment="1">
      <alignment/>
    </xf>
    <xf numFmtId="3" fontId="37" fillId="13" borderId="36" xfId="0" applyNumberFormat="1" applyFont="1" applyFill="1" applyBorder="1" applyAlignment="1">
      <alignment/>
    </xf>
    <xf numFmtId="3" fontId="37" fillId="13" borderId="36" xfId="49" applyNumberFormat="1" applyFill="1" applyBorder="1">
      <alignment/>
      <protection/>
    </xf>
    <xf numFmtId="0" fontId="52" fillId="13" borderId="36" xfId="0" applyFont="1" applyFill="1" applyBorder="1" applyAlignment="1">
      <alignment horizontal="left" vertical="center" wrapText="1" readingOrder="1"/>
    </xf>
    <xf numFmtId="0" fontId="52" fillId="0" borderId="36" xfId="0" applyFont="1" applyBorder="1" applyAlignment="1">
      <alignment/>
    </xf>
    <xf numFmtId="3" fontId="52" fillId="0" borderId="36" xfId="0" applyNumberFormat="1" applyFont="1" applyBorder="1" applyAlignment="1">
      <alignment/>
    </xf>
    <xf numFmtId="3" fontId="52" fillId="0" borderId="36" xfId="49" applyNumberFormat="1" applyFont="1" applyBorder="1">
      <alignment/>
      <protection/>
    </xf>
    <xf numFmtId="0" fontId="0" fillId="0" borderId="36" xfId="0" applyBorder="1" applyAlignment="1">
      <alignment/>
    </xf>
    <xf numFmtId="3" fontId="52" fillId="0" borderId="0" xfId="0" applyNumberFormat="1" applyFont="1" applyAlignment="1">
      <alignment/>
    </xf>
    <xf numFmtId="4" fontId="52" fillId="0" borderId="36" xfId="0" applyNumberFormat="1" applyFont="1" applyBorder="1" applyAlignment="1">
      <alignment/>
    </xf>
    <xf numFmtId="10" fontId="52" fillId="0" borderId="36" xfId="0" applyNumberFormat="1" applyFont="1" applyBorder="1" applyAlignment="1">
      <alignment/>
    </xf>
    <xf numFmtId="10" fontId="4" fillId="0" borderId="36" xfId="65" applyNumberFormat="1" applyFont="1" applyFill="1" applyBorder="1" applyAlignment="1" applyProtection="1">
      <alignment/>
      <protection/>
    </xf>
    <xf numFmtId="2" fontId="52" fillId="0" borderId="36" xfId="0" applyNumberFormat="1" applyFont="1" applyBorder="1" applyAlignment="1">
      <alignment/>
    </xf>
    <xf numFmtId="4" fontId="52" fillId="0" borderId="36" xfId="49" applyNumberFormat="1" applyFont="1" applyBorder="1">
      <alignment/>
      <protection/>
    </xf>
    <xf numFmtId="2" fontId="6" fillId="0" borderId="36" xfId="0" applyNumberFormat="1" applyFont="1" applyBorder="1" applyAlignment="1">
      <alignment/>
    </xf>
    <xf numFmtId="0" fontId="52" fillId="0" borderId="36" xfId="0" applyFont="1" applyBorder="1" applyAlignment="1">
      <alignment horizontal="left" vertical="center" wrapText="1" readingOrder="1"/>
    </xf>
    <xf numFmtId="4" fontId="4" fillId="0" borderId="36" xfId="65" applyNumberFormat="1" applyFont="1" applyFill="1" applyBorder="1" applyAlignment="1" applyProtection="1">
      <alignment/>
      <protection/>
    </xf>
    <xf numFmtId="0" fontId="4" fillId="0" borderId="36" xfId="49" applyFont="1" applyBorder="1" applyAlignment="1">
      <alignment horizontal="left" wrapText="1"/>
      <protection/>
    </xf>
    <xf numFmtId="3" fontId="52" fillId="0" borderId="0" xfId="49" applyNumberFormat="1" applyFont="1">
      <alignment/>
      <protection/>
    </xf>
    <xf numFmtId="0" fontId="52" fillId="0" borderId="37" xfId="0" applyFont="1" applyBorder="1" applyAlignment="1">
      <alignment horizontal="left"/>
    </xf>
    <xf numFmtId="0" fontId="52" fillId="0" borderId="37" xfId="0" applyFont="1" applyBorder="1" applyAlignment="1">
      <alignment horizontal="right"/>
    </xf>
    <xf numFmtId="0" fontId="52" fillId="0" borderId="37" xfId="0" applyFont="1" applyBorder="1" applyAlignment="1">
      <alignment horizontal="left" vertical="center" wrapText="1" readingOrder="1"/>
    </xf>
    <xf numFmtId="3" fontId="52" fillId="0" borderId="37" xfId="0" applyNumberFormat="1" applyFont="1" applyBorder="1" applyAlignment="1">
      <alignment horizontal="right" vertical="center"/>
    </xf>
    <xf numFmtId="3" fontId="52" fillId="0" borderId="37" xfId="49" applyNumberFormat="1" applyFont="1" applyBorder="1" applyAlignment="1">
      <alignment horizontal="right" vertical="center"/>
      <protection/>
    </xf>
    <xf numFmtId="0" fontId="0" fillId="0" borderId="37" xfId="0" applyBorder="1" applyAlignment="1">
      <alignment horizontal="left" vertical="center"/>
    </xf>
    <xf numFmtId="10" fontId="4" fillId="0" borderId="36" xfId="65" applyNumberFormat="1" applyFont="1" applyFill="1" applyBorder="1" applyAlignment="1" applyProtection="1">
      <alignment horizontal="right"/>
      <protection/>
    </xf>
    <xf numFmtId="0" fontId="14" fillId="37" borderId="21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2" fontId="4" fillId="37" borderId="0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horizontal="center" wrapText="1"/>
    </xf>
    <xf numFmtId="0" fontId="0" fillId="37" borderId="39" xfId="0" applyFill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2" fontId="4" fillId="38" borderId="2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1" fontId="6" fillId="33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1" fontId="6" fillId="0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wrapText="1"/>
    </xf>
    <xf numFmtId="3" fontId="6" fillId="0" borderId="14" xfId="63" applyNumberFormat="1" applyFont="1" applyFill="1" applyBorder="1" applyAlignment="1" applyProtection="1">
      <alignment horizontal="right" vertical="center" wrapText="1"/>
      <protection/>
    </xf>
    <xf numFmtId="3" fontId="6" fillId="0" borderId="14" xfId="63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left" wrapText="1"/>
    </xf>
    <xf numFmtId="1" fontId="4" fillId="33" borderId="1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/>
    </xf>
    <xf numFmtId="3" fontId="52" fillId="0" borderId="37" xfId="0" applyNumberFormat="1" applyFont="1" applyBorder="1" applyAlignment="1">
      <alignment horizontal="right" vertical="center"/>
    </xf>
    <xf numFmtId="3" fontId="52" fillId="0" borderId="20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2" fillId="0" borderId="37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37" xfId="0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52" fillId="0" borderId="37" xfId="0" applyFont="1" applyBorder="1" applyAlignment="1">
      <alignment horizontal="left" vertical="center" wrapText="1" readingOrder="1"/>
    </xf>
    <xf numFmtId="0" fontId="52" fillId="0" borderId="20" xfId="0" applyFont="1" applyBorder="1" applyAlignment="1">
      <alignment vertical="center" wrapText="1" readingOrder="1"/>
    </xf>
    <xf numFmtId="3" fontId="52" fillId="0" borderId="37" xfId="49" applyNumberFormat="1" applyFont="1" applyBorder="1" applyAlignment="1">
      <alignment horizontal="right" vertical="center"/>
      <protection/>
    </xf>
    <xf numFmtId="3" fontId="52" fillId="0" borderId="20" xfId="49" applyNumberFormat="1" applyFont="1" applyBorder="1" applyAlignment="1">
      <alignment horizontal="right" vertical="center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0" fontId="4" fillId="0" borderId="48" xfId="0" applyNumberFormat="1" applyFont="1" applyBorder="1" applyAlignment="1">
      <alignment horizontal="center" vertical="center" wrapText="1"/>
    </xf>
    <xf numFmtId="10" fontId="4" fillId="0" borderId="49" xfId="0" applyNumberFormat="1" applyFont="1" applyBorder="1" applyAlignment="1">
      <alignment horizontal="center" vertical="center" wrapText="1"/>
    </xf>
    <xf numFmtId="10" fontId="4" fillId="37" borderId="48" xfId="0" applyNumberFormat="1" applyFont="1" applyFill="1" applyBorder="1" applyAlignment="1">
      <alignment horizontal="center" vertical="center" wrapText="1"/>
    </xf>
    <xf numFmtId="10" fontId="4" fillId="37" borderId="49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0" fontId="4" fillId="38" borderId="50" xfId="0" applyNumberFormat="1" applyFont="1" applyFill="1" applyBorder="1" applyAlignment="1">
      <alignment horizontal="center" vertical="center" wrapText="1"/>
    </xf>
    <xf numFmtId="10" fontId="4" fillId="38" borderId="5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6" fontId="4" fillId="2" borderId="36" xfId="63" applyFont="1" applyFill="1" applyBorder="1" applyAlignment="1">
      <alignment horizontal="center" vertical="center" wrapText="1"/>
    </xf>
    <xf numFmtId="0" fontId="54" fillId="46" borderId="36" xfId="0" applyFont="1" applyFill="1" applyBorder="1" applyAlignment="1">
      <alignment horizontal="left" wrapText="1"/>
    </xf>
    <xf numFmtId="0" fontId="4" fillId="46" borderId="36" xfId="0" applyFont="1" applyFill="1" applyBorder="1" applyAlignment="1">
      <alignment/>
    </xf>
    <xf numFmtId="0" fontId="4" fillId="46" borderId="36" xfId="0" applyFont="1" applyFill="1" applyBorder="1" applyAlignment="1">
      <alignment horizontal="left" wrapText="1"/>
    </xf>
    <xf numFmtId="3" fontId="52" fillId="39" borderId="36" xfId="0" applyNumberFormat="1" applyFont="1" applyFill="1" applyBorder="1" applyAlignment="1">
      <alignment/>
    </xf>
    <xf numFmtId="37" fontId="52" fillId="39" borderId="36" xfId="63" applyNumberFormat="1" applyFont="1" applyFill="1" applyBorder="1" applyAlignment="1">
      <alignment/>
    </xf>
    <xf numFmtId="0" fontId="55" fillId="46" borderId="36" xfId="0" applyFont="1" applyFill="1" applyBorder="1" applyAlignment="1">
      <alignment horizontal="left" wrapText="1"/>
    </xf>
    <xf numFmtId="16" fontId="0" fillId="46" borderId="36" xfId="0" applyNumberFormat="1" applyFill="1" applyBorder="1" applyAlignment="1" quotePrefix="1">
      <alignment/>
    </xf>
    <xf numFmtId="0" fontId="0" fillId="46" borderId="36" xfId="0" applyFill="1" applyBorder="1" applyAlignment="1">
      <alignment horizontal="left" wrapText="1"/>
    </xf>
    <xf numFmtId="37" fontId="52" fillId="0" borderId="36" xfId="63" applyNumberFormat="1" applyFont="1" applyBorder="1" applyAlignment="1">
      <alignment/>
    </xf>
    <xf numFmtId="37" fontId="52" fillId="31" borderId="36" xfId="63" applyNumberFormat="1" applyFont="1" applyFill="1" applyBorder="1" applyAlignment="1">
      <alignment/>
    </xf>
    <xf numFmtId="0" fontId="0" fillId="46" borderId="36" xfId="0" applyFill="1" applyBorder="1" applyAlignment="1" quotePrefix="1">
      <alignment/>
    </xf>
    <xf numFmtId="0" fontId="0" fillId="46" borderId="36" xfId="0" applyFill="1" applyBorder="1" applyAlignment="1">
      <alignment/>
    </xf>
    <xf numFmtId="0" fontId="55" fillId="47" borderId="36" xfId="0" applyFont="1" applyFill="1" applyBorder="1" applyAlignment="1">
      <alignment horizontal="left" wrapText="1"/>
    </xf>
    <xf numFmtId="0" fontId="4" fillId="47" borderId="36" xfId="0" applyFont="1" applyFill="1" applyBorder="1" applyAlignment="1">
      <alignment/>
    </xf>
    <xf numFmtId="0" fontId="4" fillId="47" borderId="36" xfId="0" applyFont="1" applyFill="1" applyBorder="1" applyAlignment="1">
      <alignment horizontal="left" wrapText="1"/>
    </xf>
    <xf numFmtId="0" fontId="0" fillId="47" borderId="36" xfId="0" applyFill="1" applyBorder="1" applyAlignment="1">
      <alignment/>
    </xf>
    <xf numFmtId="0" fontId="0" fillId="47" borderId="36" xfId="0" applyFill="1" applyBorder="1" applyAlignment="1">
      <alignment horizontal="left" wrapText="1"/>
    </xf>
    <xf numFmtId="0" fontId="54" fillId="47" borderId="36" xfId="0" applyFont="1" applyFill="1" applyBorder="1" applyAlignment="1">
      <alignment horizontal="left" wrapText="1"/>
    </xf>
    <xf numFmtId="37" fontId="52" fillId="39" borderId="36" xfId="63" applyNumberFormat="1" applyFont="1" applyFill="1" applyBorder="1" applyAlignment="1">
      <alignment/>
    </xf>
    <xf numFmtId="0" fontId="54" fillId="48" borderId="36" xfId="0" applyFont="1" applyFill="1" applyBorder="1" applyAlignment="1">
      <alignment horizontal="left" wrapText="1"/>
    </xf>
    <xf numFmtId="0" fontId="4" fillId="48" borderId="36" xfId="0" applyFont="1" applyFill="1" applyBorder="1" applyAlignment="1">
      <alignment/>
    </xf>
    <xf numFmtId="0" fontId="4" fillId="48" borderId="36" xfId="0" applyFont="1" applyFill="1" applyBorder="1" applyAlignment="1">
      <alignment horizontal="left" wrapText="1"/>
    </xf>
    <xf numFmtId="0" fontId="55" fillId="48" borderId="36" xfId="0" applyFont="1" applyFill="1" applyBorder="1" applyAlignment="1">
      <alignment horizontal="left" wrapText="1"/>
    </xf>
    <xf numFmtId="0" fontId="0" fillId="48" borderId="36" xfId="0" applyFill="1" applyBorder="1" applyAlignment="1">
      <alignment/>
    </xf>
    <xf numFmtId="0" fontId="0" fillId="48" borderId="36" xfId="0" applyFill="1" applyBorder="1" applyAlignment="1">
      <alignment horizontal="left" wrapText="1"/>
    </xf>
    <xf numFmtId="3" fontId="52" fillId="0" borderId="36" xfId="0" applyNumberFormat="1" applyFont="1" applyBorder="1" applyAlignment="1">
      <alignment/>
    </xf>
    <xf numFmtId="37" fontId="52" fillId="0" borderId="36" xfId="63" applyNumberFormat="1" applyFont="1" applyBorder="1" applyAlignment="1">
      <alignment/>
    </xf>
    <xf numFmtId="1" fontId="52" fillId="39" borderId="36" xfId="0" applyNumberFormat="1" applyFont="1" applyFill="1" applyBorder="1" applyAlignment="1">
      <alignment/>
    </xf>
    <xf numFmtId="1" fontId="52" fillId="39" borderId="36" xfId="63" applyNumberFormat="1" applyFont="1" applyFill="1" applyBorder="1" applyAlignment="1">
      <alignment/>
    </xf>
    <xf numFmtId="177" fontId="52" fillId="39" borderId="36" xfId="63" applyNumberFormat="1" applyFont="1" applyFill="1" applyBorder="1" applyAlignment="1">
      <alignment/>
    </xf>
    <xf numFmtId="4" fontId="52" fillId="39" borderId="0" xfId="63" applyNumberFormat="1" applyFont="1" applyFill="1" applyAlignment="1">
      <alignment/>
    </xf>
    <xf numFmtId="166" fontId="52" fillId="39" borderId="36" xfId="63" applyFont="1" applyFill="1" applyBorder="1" applyAlignment="1">
      <alignment/>
    </xf>
    <xf numFmtId="166" fontId="52" fillId="39" borderId="36" xfId="63" applyFont="1" applyFill="1" applyBorder="1" applyAlignment="1">
      <alignment/>
    </xf>
    <xf numFmtId="166" fontId="52" fillId="0" borderId="36" xfId="63" applyFont="1" applyFill="1" applyBorder="1" applyAlignment="1">
      <alignment/>
    </xf>
    <xf numFmtId="166" fontId="52" fillId="0" borderId="36" xfId="63" applyFont="1" applyFill="1" applyBorder="1" applyAlignment="1">
      <alignment/>
    </xf>
    <xf numFmtId="0" fontId="54" fillId="49" borderId="36" xfId="0" applyFont="1" applyFill="1" applyBorder="1" applyAlignment="1">
      <alignment horizontal="left" wrapText="1"/>
    </xf>
    <xf numFmtId="0" fontId="4" fillId="49" borderId="36" xfId="0" applyFont="1" applyFill="1" applyBorder="1" applyAlignment="1">
      <alignment/>
    </xf>
    <xf numFmtId="0" fontId="4" fillId="49" borderId="36" xfId="0" applyFont="1" applyFill="1" applyBorder="1" applyAlignment="1">
      <alignment horizontal="left" wrapText="1"/>
    </xf>
    <xf numFmtId="0" fontId="55" fillId="49" borderId="36" xfId="0" applyFont="1" applyFill="1" applyBorder="1" applyAlignment="1">
      <alignment horizontal="left" wrapText="1"/>
    </xf>
    <xf numFmtId="0" fontId="0" fillId="49" borderId="36" xfId="0" applyFill="1" applyBorder="1" applyAlignment="1">
      <alignment/>
    </xf>
    <xf numFmtId="0" fontId="0" fillId="49" borderId="36" xfId="0" applyFill="1" applyBorder="1" applyAlignment="1">
      <alignment horizontal="left" wrapText="1"/>
    </xf>
    <xf numFmtId="37" fontId="52" fillId="0" borderId="36" xfId="63" applyNumberFormat="1" applyFont="1" applyFill="1" applyBorder="1" applyAlignment="1">
      <alignment/>
    </xf>
    <xf numFmtId="37" fontId="52" fillId="0" borderId="36" xfId="63" applyNumberFormat="1" applyFont="1" applyFill="1" applyBorder="1" applyAlignment="1">
      <alignment/>
    </xf>
    <xf numFmtId="0" fontId="54" fillId="45" borderId="36" xfId="0" applyFont="1" applyFill="1" applyBorder="1" applyAlignment="1">
      <alignment horizontal="left" wrapText="1"/>
    </xf>
    <xf numFmtId="0" fontId="4" fillId="45" borderId="36" xfId="0" applyFont="1" applyFill="1" applyBorder="1" applyAlignment="1">
      <alignment/>
    </xf>
    <xf numFmtId="0" fontId="4" fillId="45" borderId="36" xfId="0" applyFont="1" applyFill="1" applyBorder="1" applyAlignment="1">
      <alignment horizontal="left" wrapText="1"/>
    </xf>
    <xf numFmtId="0" fontId="55" fillId="45" borderId="36" xfId="0" applyFont="1" applyFill="1" applyBorder="1" applyAlignment="1">
      <alignment horizontal="left" wrapText="1"/>
    </xf>
    <xf numFmtId="0" fontId="0" fillId="45" borderId="36" xfId="0" applyFill="1" applyBorder="1" applyAlignment="1">
      <alignment horizontal="left" wrapText="1"/>
    </xf>
    <xf numFmtId="1" fontId="52" fillId="39" borderId="36" xfId="63" applyNumberFormat="1" applyFont="1" applyFill="1" applyBorder="1" applyAlignment="1">
      <alignment/>
    </xf>
    <xf numFmtId="1" fontId="52" fillId="0" borderId="36" xfId="63" applyNumberFormat="1" applyFont="1" applyBorder="1" applyAlignment="1">
      <alignment/>
    </xf>
    <xf numFmtId="1" fontId="52" fillId="31" borderId="36" xfId="63" applyNumberFormat="1" applyFont="1" applyFill="1" applyBorder="1" applyAlignment="1">
      <alignment/>
    </xf>
    <xf numFmtId="1" fontId="52" fillId="0" borderId="36" xfId="63" applyNumberFormat="1" applyFont="1" applyFill="1" applyBorder="1" applyAlignment="1">
      <alignment/>
    </xf>
    <xf numFmtId="1" fontId="52" fillId="0" borderId="36" xfId="0" applyNumberFormat="1" applyFont="1" applyBorder="1" applyAlignment="1">
      <alignment/>
    </xf>
    <xf numFmtId="166" fontId="52" fillId="31" borderId="36" xfId="63" applyFont="1" applyFill="1" applyBorder="1" applyAlignment="1">
      <alignment/>
    </xf>
    <xf numFmtId="0" fontId="54" fillId="50" borderId="36" xfId="0" applyFont="1" applyFill="1" applyBorder="1" applyAlignment="1">
      <alignment horizontal="left" wrapText="1"/>
    </xf>
    <xf numFmtId="0" fontId="4" fillId="50" borderId="36" xfId="0" applyFont="1" applyFill="1" applyBorder="1" applyAlignment="1">
      <alignment/>
    </xf>
    <xf numFmtId="0" fontId="4" fillId="50" borderId="36" xfId="0" applyFont="1" applyFill="1" applyBorder="1" applyAlignment="1">
      <alignment horizontal="left" wrapText="1"/>
    </xf>
    <xf numFmtId="0" fontId="55" fillId="50" borderId="36" xfId="0" applyFont="1" applyFill="1" applyBorder="1" applyAlignment="1">
      <alignment horizontal="left" wrapText="1"/>
    </xf>
    <xf numFmtId="0" fontId="0" fillId="50" borderId="36" xfId="0" applyFill="1" applyBorder="1" applyAlignment="1">
      <alignment/>
    </xf>
    <xf numFmtId="0" fontId="0" fillId="50" borderId="36" xfId="0" applyFill="1" applyBorder="1" applyAlignment="1">
      <alignment horizontal="left" wrapText="1"/>
    </xf>
    <xf numFmtId="0" fontId="54" fillId="0" borderId="36" xfId="0" applyFont="1" applyBorder="1" applyAlignment="1">
      <alignment horizontal="left" wrapText="1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left" wrapText="1"/>
    </xf>
    <xf numFmtId="0" fontId="55" fillId="0" borderId="36" xfId="0" applyFont="1" applyBorder="1" applyAlignment="1">
      <alignment horizontal="left" wrapText="1"/>
    </xf>
    <xf numFmtId="4" fontId="52" fillId="39" borderId="36" xfId="0" applyNumberFormat="1" applyFont="1" applyFill="1" applyBorder="1" applyAlignment="1">
      <alignment/>
    </xf>
    <xf numFmtId="4" fontId="52" fillId="39" borderId="36" xfId="0" applyNumberFormat="1" applyFont="1" applyFill="1" applyBorder="1" applyAlignment="1">
      <alignment horizontal="center" wrapText="1"/>
    </xf>
    <xf numFmtId="10" fontId="4" fillId="39" borderId="36" xfId="63" applyNumberFormat="1" applyFont="1" applyFill="1" applyBorder="1" applyAlignment="1" applyProtection="1">
      <alignment/>
      <protection/>
    </xf>
    <xf numFmtId="10" fontId="52" fillId="39" borderId="36" xfId="63" applyNumberFormat="1" applyFont="1" applyFill="1" applyBorder="1" applyAlignment="1">
      <alignment/>
    </xf>
    <xf numFmtId="0" fontId="0" fillId="0" borderId="36" xfId="0" applyBorder="1" applyAlignment="1">
      <alignment horizontal="left" wrapText="1"/>
    </xf>
    <xf numFmtId="4" fontId="4" fillId="0" borderId="36" xfId="0" applyNumberFormat="1" applyFont="1" applyBorder="1" applyAlignment="1">
      <alignment horizontal="left" wrapText="1"/>
    </xf>
    <xf numFmtId="4" fontId="4" fillId="39" borderId="36" xfId="63" applyNumberFormat="1" applyFont="1" applyFill="1" applyBorder="1" applyAlignment="1" applyProtection="1">
      <alignment/>
      <protection/>
    </xf>
    <xf numFmtId="166" fontId="4" fillId="39" borderId="36" xfId="63" applyFont="1" applyFill="1" applyBorder="1" applyAlignment="1" applyProtection="1">
      <alignment/>
      <protection/>
    </xf>
    <xf numFmtId="37" fontId="52" fillId="39" borderId="69" xfId="63" applyNumberFormat="1" applyFont="1" applyFill="1" applyBorder="1" applyAlignment="1">
      <alignment/>
    </xf>
    <xf numFmtId="10" fontId="4" fillId="0" borderId="33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2" fontId="4" fillId="41" borderId="21" xfId="0" applyNumberFormat="1" applyFont="1" applyFill="1" applyBorder="1" applyAlignment="1">
      <alignment horizontal="center"/>
    </xf>
    <xf numFmtId="10" fontId="4" fillId="37" borderId="33" xfId="0" applyNumberFormat="1" applyFont="1" applyFill="1" applyBorder="1" applyAlignment="1">
      <alignment horizontal="center" vertical="center" wrapText="1"/>
    </xf>
    <xf numFmtId="10" fontId="4" fillId="37" borderId="24" xfId="0" applyNumberFormat="1" applyFont="1" applyFill="1" applyBorder="1" applyAlignment="1">
      <alignment horizontal="center" vertical="center" wrapText="1"/>
    </xf>
    <xf numFmtId="10" fontId="4" fillId="37" borderId="50" xfId="0" applyNumberFormat="1" applyFont="1" applyFill="1" applyBorder="1" applyAlignment="1">
      <alignment horizontal="center" vertical="center" wrapText="1"/>
    </xf>
    <xf numFmtId="10" fontId="4" fillId="37" borderId="51" xfId="0" applyNumberFormat="1" applyFont="1" applyFill="1" applyBorder="1" applyAlignment="1">
      <alignment horizontal="center" vertical="center" wrapText="1"/>
    </xf>
    <xf numFmtId="2" fontId="4" fillId="51" borderId="21" xfId="0" applyNumberFormat="1" applyFont="1" applyFill="1" applyBorder="1" applyAlignment="1">
      <alignment horizontal="center"/>
    </xf>
    <xf numFmtId="2" fontId="4" fillId="38" borderId="24" xfId="0" applyNumberFormat="1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38" borderId="34" xfId="0" applyNumberFormat="1" applyFill="1" applyBorder="1" applyAlignment="1">
      <alignment/>
    </xf>
    <xf numFmtId="10" fontId="0" fillId="0" borderId="34" xfId="0" applyNumberFormat="1" applyBorder="1" applyAlignment="1">
      <alignment/>
    </xf>
    <xf numFmtId="2" fontId="4" fillId="0" borderId="34" xfId="0" applyNumberFormat="1" applyFont="1" applyBorder="1" applyAlignment="1">
      <alignment horizontal="center"/>
    </xf>
    <xf numFmtId="10" fontId="0" fillId="37" borderId="34" xfId="0" applyNumberFormat="1" applyFill="1" applyBorder="1" applyAlignment="1">
      <alignment/>
    </xf>
    <xf numFmtId="2" fontId="4" fillId="37" borderId="34" xfId="0" applyNumberFormat="1" applyFont="1" applyFill="1" applyBorder="1" applyAlignment="1">
      <alignment horizontal="center"/>
    </xf>
    <xf numFmtId="10" fontId="0" fillId="39" borderId="34" xfId="0" applyNumberFormat="1" applyFill="1" applyBorder="1" applyAlignment="1">
      <alignment/>
    </xf>
    <xf numFmtId="10" fontId="0" fillId="0" borderId="70" xfId="0" applyNumberFormat="1" applyBorder="1" applyAlignment="1">
      <alignment/>
    </xf>
    <xf numFmtId="2" fontId="4" fillId="0" borderId="71" xfId="0" applyNumberFormat="1" applyFont="1" applyBorder="1" applyAlignment="1">
      <alignment horizontal="center"/>
    </xf>
    <xf numFmtId="10" fontId="0" fillId="37" borderId="70" xfId="0" applyNumberFormat="1" applyFill="1" applyBorder="1" applyAlignment="1">
      <alignment/>
    </xf>
    <xf numFmtId="2" fontId="4" fillId="37" borderId="71" xfId="0" applyNumberFormat="1" applyFont="1" applyFill="1" applyBorder="1" applyAlignment="1">
      <alignment horizontal="center"/>
    </xf>
    <xf numFmtId="10" fontId="0" fillId="39" borderId="72" xfId="0" applyNumberFormat="1" applyFill="1" applyBorder="1" applyAlignment="1">
      <alignment/>
    </xf>
    <xf numFmtId="3" fontId="0" fillId="37" borderId="68" xfId="0" applyNumberForma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3" xfId="0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37" borderId="73" xfId="0" applyNumberFormat="1" applyFill="1" applyBorder="1" applyAlignment="1">
      <alignment/>
    </xf>
    <xf numFmtId="3" fontId="0" fillId="37" borderId="75" xfId="0" applyNumberFormat="1" applyFill="1" applyBorder="1" applyAlignment="1">
      <alignment/>
    </xf>
    <xf numFmtId="3" fontId="0" fillId="38" borderId="73" xfId="0" applyNumberFormat="1" applyFill="1" applyBorder="1" applyAlignment="1">
      <alignment/>
    </xf>
    <xf numFmtId="10" fontId="0" fillId="0" borderId="76" xfId="0" applyNumberFormat="1" applyBorder="1" applyAlignment="1">
      <alignment/>
    </xf>
    <xf numFmtId="10" fontId="4" fillId="37" borderId="77" xfId="0" applyNumberFormat="1" applyFont="1" applyFill="1" applyBorder="1" applyAlignment="1">
      <alignment horizontal="center" vertical="center" wrapText="1"/>
    </xf>
    <xf numFmtId="10" fontId="4" fillId="38" borderId="78" xfId="0" applyNumberFormat="1" applyFont="1" applyFill="1" applyBorder="1" applyAlignment="1">
      <alignment horizontal="center" vertical="center" wrapText="1"/>
    </xf>
    <xf numFmtId="10" fontId="4" fillId="38" borderId="79" xfId="0" applyNumberFormat="1" applyFont="1" applyFill="1" applyBorder="1" applyAlignment="1">
      <alignment horizontal="center" vertical="center" wrapText="1"/>
    </xf>
    <xf numFmtId="10" fontId="0" fillId="39" borderId="73" xfId="0" applyNumberFormat="1" applyFill="1" applyBorder="1" applyAlignment="1">
      <alignment/>
    </xf>
    <xf numFmtId="0" fontId="14" fillId="0" borderId="37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4" fillId="0" borderId="7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3" fontId="0" fillId="0" borderId="73" xfId="0" applyNumberFormat="1" applyBorder="1" applyAlignment="1">
      <alignment horizontal="right"/>
    </xf>
    <xf numFmtId="3" fontId="0" fillId="0" borderId="73" xfId="0" applyNumberFormat="1" applyBorder="1" applyAlignment="1">
      <alignment horizontal="right" vertical="center"/>
    </xf>
    <xf numFmtId="0" fontId="4" fillId="0" borderId="80" xfId="0" applyFont="1" applyBorder="1" applyAlignment="1">
      <alignment/>
    </xf>
    <xf numFmtId="0" fontId="14" fillId="0" borderId="8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51" borderId="32" xfId="0" applyFont="1" applyFill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4" fillId="37" borderId="34" xfId="0" applyFont="1" applyFill="1" applyBorder="1" applyAlignment="1">
      <alignment horizontal="center"/>
    </xf>
    <xf numFmtId="3" fontId="0" fillId="37" borderId="73" xfId="0" applyNumberFormat="1" applyFill="1" applyBorder="1" applyAlignment="1">
      <alignment horizontal="right"/>
    </xf>
    <xf numFmtId="3" fontId="0" fillId="37" borderId="73" xfId="0" applyNumberFormat="1" applyFill="1" applyBorder="1" applyAlignment="1">
      <alignment horizontal="right" vertical="center"/>
    </xf>
    <xf numFmtId="0" fontId="14" fillId="38" borderId="34" xfId="0" applyFont="1" applyFill="1" applyBorder="1" applyAlignment="1">
      <alignment horizontal="center"/>
    </xf>
    <xf numFmtId="3" fontId="0" fillId="38" borderId="73" xfId="0" applyNumberFormat="1" applyFill="1" applyBorder="1" applyAlignment="1">
      <alignment horizontal="right"/>
    </xf>
    <xf numFmtId="3" fontId="0" fillId="38" borderId="73" xfId="0" applyNumberFormat="1" applyFill="1" applyBorder="1" applyAlignment="1">
      <alignment horizontal="right" vertical="center"/>
    </xf>
    <xf numFmtId="10" fontId="0" fillId="0" borderId="73" xfId="0" applyNumberFormat="1" applyBorder="1" applyAlignment="1">
      <alignment/>
    </xf>
    <xf numFmtId="0" fontId="0" fillId="0" borderId="73" xfId="0" applyBorder="1" applyAlignment="1">
      <alignment/>
    </xf>
    <xf numFmtId="10" fontId="4" fillId="37" borderId="83" xfId="0" applyNumberFormat="1" applyFont="1" applyFill="1" applyBorder="1" applyAlignment="1">
      <alignment horizontal="center" vertical="center" wrapText="1"/>
    </xf>
    <xf numFmtId="10" fontId="0" fillId="37" borderId="73" xfId="0" applyNumberFormat="1" applyFill="1" applyBorder="1" applyAlignment="1">
      <alignment/>
    </xf>
    <xf numFmtId="2" fontId="4" fillId="40" borderId="73" xfId="0" applyNumberFormat="1" applyFont="1" applyFill="1" applyBorder="1" applyAlignment="1">
      <alignment horizontal="center"/>
    </xf>
    <xf numFmtId="0" fontId="16" fillId="40" borderId="73" xfId="0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0" fontId="4" fillId="37" borderId="84" xfId="0" applyNumberFormat="1" applyFont="1" applyFill="1" applyBorder="1" applyAlignment="1">
      <alignment horizontal="center" vertical="center" wrapText="1"/>
    </xf>
    <xf numFmtId="2" fontId="4" fillId="38" borderId="73" xfId="0" applyNumberFormat="1" applyFont="1" applyFill="1" applyBorder="1" applyAlignment="1">
      <alignment horizontal="center"/>
    </xf>
    <xf numFmtId="2" fontId="4" fillId="41" borderId="73" xfId="0" applyNumberFormat="1" applyFont="1" applyFill="1" applyBorder="1" applyAlignment="1">
      <alignment horizontal="center"/>
    </xf>
    <xf numFmtId="10" fontId="4" fillId="37" borderId="78" xfId="0" applyNumberFormat="1" applyFont="1" applyFill="1" applyBorder="1" applyAlignment="1">
      <alignment horizontal="center" vertical="center" wrapText="1"/>
    </xf>
    <xf numFmtId="10" fontId="4" fillId="37" borderId="79" xfId="0" applyNumberFormat="1" applyFont="1" applyFill="1" applyBorder="1" applyAlignment="1">
      <alignment horizontal="center" vertical="center" wrapText="1"/>
    </xf>
    <xf numFmtId="10" fontId="4" fillId="0" borderId="85" xfId="0" applyNumberFormat="1" applyFont="1" applyBorder="1" applyAlignment="1">
      <alignment horizontal="center" vertical="center" wrapText="1"/>
    </xf>
    <xf numFmtId="10" fontId="4" fillId="0" borderId="86" xfId="0" applyNumberFormat="1" applyFont="1" applyBorder="1" applyAlignment="1">
      <alignment horizontal="center" vertical="center" wrapText="1"/>
    </xf>
    <xf numFmtId="0" fontId="4" fillId="0" borderId="87" xfId="0" applyFont="1" applyBorder="1" applyAlignment="1">
      <alignment wrapText="1"/>
    </xf>
    <xf numFmtId="0" fontId="14" fillId="0" borderId="42" xfId="0" applyFont="1" applyBorder="1" applyAlignment="1">
      <alignment horizontal="center" vertical="center" wrapText="1"/>
    </xf>
    <xf numFmtId="0" fontId="4" fillId="0" borderId="88" xfId="0" applyFont="1" applyBorder="1" applyAlignment="1">
      <alignment wrapText="1"/>
    </xf>
    <xf numFmtId="0" fontId="4" fillId="0" borderId="89" xfId="0" applyFont="1" applyBorder="1" applyAlignment="1">
      <alignment wrapText="1"/>
    </xf>
    <xf numFmtId="0" fontId="4" fillId="0" borderId="90" xfId="0" applyFont="1" applyBorder="1" applyAlignment="1">
      <alignment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90" xfId="0" applyFont="1" applyFill="1" applyBorder="1" applyAlignment="1">
      <alignment horizontal="center" vertical="center" wrapText="1"/>
    </xf>
    <xf numFmtId="10" fontId="4" fillId="37" borderId="44" xfId="0" applyNumberFormat="1" applyFont="1" applyFill="1" applyBorder="1" applyAlignment="1">
      <alignment horizontal="center" vertical="center" wrapText="1"/>
    </xf>
    <xf numFmtId="10" fontId="4" fillId="37" borderId="62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2" fontId="4" fillId="37" borderId="73" xfId="0" applyNumberFormat="1" applyFont="1" applyFill="1" applyBorder="1" applyAlignment="1">
      <alignment horizontal="center"/>
    </xf>
    <xf numFmtId="10" fontId="4" fillId="37" borderId="91" xfId="0" applyNumberFormat="1" applyFont="1" applyFill="1" applyBorder="1" applyAlignment="1">
      <alignment horizontal="center" vertical="center" wrapText="1"/>
    </xf>
    <xf numFmtId="0" fontId="0" fillId="37" borderId="41" xfId="0" applyFill="1" applyBorder="1" applyAlignment="1">
      <alignment/>
    </xf>
    <xf numFmtId="0" fontId="0" fillId="37" borderId="73" xfId="0" applyFill="1" applyBorder="1" applyAlignment="1">
      <alignment/>
    </xf>
    <xf numFmtId="0" fontId="14" fillId="38" borderId="90" xfId="0" applyFont="1" applyFill="1" applyBorder="1" applyAlignment="1">
      <alignment horizontal="center" vertical="center" wrapText="1"/>
    </xf>
    <xf numFmtId="10" fontId="4" fillId="0" borderId="90" xfId="0" applyNumberFormat="1" applyFont="1" applyBorder="1" applyAlignment="1">
      <alignment horizontal="center" vertical="center" wrapText="1"/>
    </xf>
    <xf numFmtId="10" fontId="4" fillId="0" borderId="92" xfId="0" applyNumberFormat="1" applyFont="1" applyBorder="1" applyAlignment="1">
      <alignment horizontal="center" vertical="center" wrapText="1"/>
    </xf>
    <xf numFmtId="10" fontId="4" fillId="37" borderId="90" xfId="0" applyNumberFormat="1" applyFont="1" applyFill="1" applyBorder="1" applyAlignment="1">
      <alignment horizontal="center" vertical="center" wrapText="1"/>
    </xf>
    <xf numFmtId="10" fontId="0" fillId="37" borderId="0" xfId="0" applyNumberFormat="1" applyFill="1" applyBorder="1" applyAlignment="1">
      <alignment/>
    </xf>
    <xf numFmtId="10" fontId="4" fillId="38" borderId="91" xfId="0" applyNumberFormat="1" applyFont="1" applyFill="1" applyBorder="1" applyAlignment="1">
      <alignment horizontal="center" vertical="center" wrapText="1"/>
    </xf>
    <xf numFmtId="10" fontId="4" fillId="38" borderId="93" xfId="0" applyNumberFormat="1" applyFont="1" applyFill="1" applyBorder="1" applyAlignment="1">
      <alignment horizontal="center" vertical="center" wrapText="1"/>
    </xf>
    <xf numFmtId="0" fontId="0" fillId="39" borderId="73" xfId="0" applyFill="1" applyBorder="1" applyAlignment="1">
      <alignment/>
    </xf>
    <xf numFmtId="10" fontId="0" fillId="39" borderId="88" xfId="0" applyNumberFormat="1" applyFill="1" applyBorder="1" applyAlignment="1">
      <alignment/>
    </xf>
    <xf numFmtId="10" fontId="0" fillId="39" borderId="0" xfId="0" applyNumberFormat="1" applyFill="1" applyBorder="1" applyAlignment="1">
      <alignment/>
    </xf>
    <xf numFmtId="2" fontId="4" fillId="39" borderId="24" xfId="0" applyNumberFormat="1" applyFont="1" applyFill="1" applyBorder="1" applyAlignment="1">
      <alignment horizontal="center"/>
    </xf>
    <xf numFmtId="3" fontId="0" fillId="37" borderId="26" xfId="0" applyNumberFormat="1" applyFill="1" applyBorder="1" applyAlignment="1">
      <alignment/>
    </xf>
    <xf numFmtId="0" fontId="14" fillId="37" borderId="34" xfId="0" applyFont="1" applyFill="1" applyBorder="1" applyAlignment="1">
      <alignment horizontal="center" vertical="center" wrapText="1"/>
    </xf>
    <xf numFmtId="3" fontId="0" fillId="37" borderId="55" xfId="0" applyNumberFormat="1" applyFill="1" applyBorder="1" applyAlignment="1">
      <alignment/>
    </xf>
    <xf numFmtId="2" fontId="4" fillId="0" borderId="32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16" fillId="40" borderId="33" xfId="0" applyFont="1" applyFill="1" applyBorder="1" applyAlignment="1">
      <alignment horizontal="center" wrapText="1"/>
    </xf>
    <xf numFmtId="2" fontId="4" fillId="0" borderId="19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0" fillId="0" borderId="33" xfId="0" applyNumberFormat="1" applyBorder="1" applyAlignment="1">
      <alignment/>
    </xf>
    <xf numFmtId="10" fontId="0" fillId="0" borderId="33" xfId="0" applyNumberFormat="1" applyBorder="1" applyAlignment="1">
      <alignment/>
    </xf>
    <xf numFmtId="2" fontId="4" fillId="0" borderId="54" xfId="0" applyNumberFormat="1" applyFont="1" applyBorder="1" applyAlignment="1">
      <alignment horizontal="center"/>
    </xf>
    <xf numFmtId="10" fontId="0" fillId="37" borderId="33" xfId="0" applyNumberFormat="1" applyFill="1" applyBorder="1" applyAlignment="1">
      <alignment/>
    </xf>
    <xf numFmtId="10" fontId="0" fillId="39" borderId="23" xfId="0" applyNumberFormat="1" applyFill="1" applyBorder="1" applyAlignment="1">
      <alignment/>
    </xf>
    <xf numFmtId="0" fontId="16" fillId="37" borderId="68" xfId="0" applyFont="1" applyFill="1" applyBorder="1" applyAlignment="1">
      <alignment horizontal="center" wrapText="1"/>
    </xf>
    <xf numFmtId="10" fontId="0" fillId="37" borderId="32" xfId="0" applyNumberFormat="1" applyFill="1" applyBorder="1" applyAlignment="1">
      <alignment/>
    </xf>
    <xf numFmtId="10" fontId="0" fillId="39" borderId="27" xfId="0" applyNumberFormat="1" applyFill="1" applyBorder="1" applyAlignment="1">
      <alignment/>
    </xf>
    <xf numFmtId="10" fontId="0" fillId="39" borderId="24" xfId="0" applyNumberFormat="1" applyFill="1" applyBorder="1" applyAlignment="1">
      <alignment/>
    </xf>
    <xf numFmtId="10" fontId="0" fillId="37" borderId="19" xfId="0" applyNumberFormat="1" applyFill="1" applyBorder="1" applyAlignment="1">
      <alignment/>
    </xf>
    <xf numFmtId="2" fontId="4" fillId="37" borderId="68" xfId="0" applyNumberFormat="1" applyFont="1" applyFill="1" applyBorder="1" applyAlignment="1">
      <alignment horizontal="center"/>
    </xf>
    <xf numFmtId="10" fontId="0" fillId="39" borderId="31" xfId="0" applyNumberFormat="1" applyFill="1" applyBorder="1" applyAlignment="1">
      <alignment/>
    </xf>
    <xf numFmtId="2" fontId="4" fillId="41" borderId="28" xfId="0" applyNumberFormat="1" applyFont="1" applyFill="1" applyBorder="1" applyAlignment="1">
      <alignment horizontal="center"/>
    </xf>
    <xf numFmtId="2" fontId="4" fillId="37" borderId="74" xfId="0" applyNumberFormat="1" applyFont="1" applyFill="1" applyBorder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1 1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Result 1" xfId="52"/>
    <cellStyle name="Result2 1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  <cellStyle name="Virgulă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8F2A1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Indicatori%20ADIAC%202018_Microsisteme.od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\Total%20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">
          <cell r="H33">
            <v>4726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227"/>
  <sheetViews>
    <sheetView zoomScale="110" zoomScaleNormal="110" zoomScalePageLayoutView="0" workbookViewId="0" topLeftCell="A199">
      <selection activeCell="C75" sqref="C75"/>
    </sheetView>
  </sheetViews>
  <sheetFormatPr defaultColWidth="11.421875" defaultRowHeight="12.75"/>
  <cols>
    <col min="1" max="1" width="6.421875" style="1" customWidth="1"/>
    <col min="2" max="2" width="78.28125" style="2" customWidth="1"/>
    <col min="3" max="3" width="15.7109375" style="3" customWidth="1"/>
    <col min="4" max="5" width="0" style="2" hidden="1" customWidth="1"/>
    <col min="6" max="6" width="0" style="4" hidden="1" customWidth="1"/>
    <col min="7" max="8" width="0" style="5" hidden="1" customWidth="1"/>
    <col min="9" max="9" width="0" style="3" hidden="1" customWidth="1"/>
    <col min="10" max="64" width="8.8515625" style="2" customWidth="1"/>
  </cols>
  <sheetData>
    <row r="4" ht="12.75">
      <c r="B4" s="6" t="s">
        <v>0</v>
      </c>
    </row>
    <row r="5" spans="2:7" ht="12.75">
      <c r="B5" s="6" t="s">
        <v>1</v>
      </c>
      <c r="F5" s="2"/>
      <c r="G5" s="2"/>
    </row>
    <row r="6" ht="12.75">
      <c r="F6" s="7"/>
    </row>
    <row r="7" spans="1:64" ht="12.75" customHeight="1">
      <c r="A7" s="279" t="s">
        <v>2</v>
      </c>
      <c r="B7" s="279" t="s">
        <v>3</v>
      </c>
      <c r="C7" s="280" t="s">
        <v>4</v>
      </c>
      <c r="D7" s="8" t="s">
        <v>5</v>
      </c>
      <c r="E7" s="8" t="s">
        <v>6</v>
      </c>
      <c r="F7" s="9"/>
      <c r="G7" s="10"/>
      <c r="H7" s="10" t="s">
        <v>7</v>
      </c>
      <c r="I7" s="11" t="s">
        <v>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2.75">
      <c r="A8" s="279"/>
      <c r="B8" s="279"/>
      <c r="C8" s="280"/>
      <c r="D8" s="13">
        <v>42369</v>
      </c>
      <c r="E8" s="14" t="s">
        <v>9</v>
      </c>
      <c r="F8" s="9" t="s">
        <v>10</v>
      </c>
      <c r="G8" s="10"/>
      <c r="H8" s="10" t="s">
        <v>11</v>
      </c>
      <c r="I8" s="15" t="s">
        <v>12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9" ht="15">
      <c r="A9" s="16">
        <v>1</v>
      </c>
      <c r="B9" s="17" t="s">
        <v>13</v>
      </c>
      <c r="C9" s="18">
        <v>341337</v>
      </c>
      <c r="D9" s="19"/>
      <c r="E9" s="19"/>
      <c r="F9" s="4">
        <v>0</v>
      </c>
      <c r="H9" s="5">
        <v>341337</v>
      </c>
      <c r="I9" s="20"/>
    </row>
    <row r="10" spans="1:9" ht="15">
      <c r="A10" s="21">
        <v>2</v>
      </c>
      <c r="B10" s="22" t="s">
        <v>14</v>
      </c>
      <c r="C10" s="23">
        <v>277833</v>
      </c>
      <c r="D10" s="24"/>
      <c r="E10" s="24"/>
      <c r="F10" s="4">
        <v>0</v>
      </c>
      <c r="H10" s="5">
        <v>274931</v>
      </c>
      <c r="I10" s="25"/>
    </row>
    <row r="11" spans="1:9" ht="15">
      <c r="A11" s="21">
        <v>3</v>
      </c>
      <c r="B11" s="22" t="s">
        <v>15</v>
      </c>
      <c r="C11" s="23">
        <v>1589</v>
      </c>
      <c r="D11" s="24"/>
      <c r="E11" s="24"/>
      <c r="F11" s="4">
        <v>0</v>
      </c>
      <c r="H11" s="5">
        <v>1589</v>
      </c>
      <c r="I11" s="25"/>
    </row>
    <row r="12" spans="1:9" ht="15">
      <c r="A12" s="21">
        <v>4</v>
      </c>
      <c r="B12" s="22" t="s">
        <v>16</v>
      </c>
      <c r="C12" s="23">
        <v>1618.921</v>
      </c>
      <c r="D12" s="24"/>
      <c r="E12" s="24"/>
      <c r="F12" s="4">
        <v>0</v>
      </c>
      <c r="H12" s="5">
        <v>1618.921</v>
      </c>
      <c r="I12" s="25"/>
    </row>
    <row r="13" spans="1:9" ht="15">
      <c r="A13" s="21">
        <v>5</v>
      </c>
      <c r="B13" s="22" t="s">
        <v>17</v>
      </c>
      <c r="C13" s="23">
        <v>2223.5212</v>
      </c>
      <c r="D13" s="24"/>
      <c r="E13" s="24"/>
      <c r="F13" s="4">
        <v>149.5312</v>
      </c>
      <c r="H13" s="5">
        <v>2073.99</v>
      </c>
      <c r="I13" s="25"/>
    </row>
    <row r="14" spans="1:64" ht="15">
      <c r="A14" s="21">
        <v>6</v>
      </c>
      <c r="B14" s="22" t="s">
        <v>18</v>
      </c>
      <c r="C14" s="23">
        <v>72566</v>
      </c>
      <c r="D14" s="24"/>
      <c r="E14" s="24"/>
      <c r="F14" s="4">
        <v>0</v>
      </c>
      <c r="G14" s="26"/>
      <c r="H14" s="26">
        <v>72174</v>
      </c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9" ht="15">
      <c r="A15" s="27"/>
      <c r="B15" s="28" t="s">
        <v>19</v>
      </c>
      <c r="C15" s="29">
        <v>65124</v>
      </c>
      <c r="D15" s="24"/>
      <c r="E15" s="24"/>
      <c r="F15" s="4">
        <v>0</v>
      </c>
      <c r="H15" s="5">
        <v>64730</v>
      </c>
      <c r="I15" s="25"/>
    </row>
    <row r="16" spans="1:9" ht="15">
      <c r="A16" s="27"/>
      <c r="B16" s="28" t="s">
        <v>20</v>
      </c>
      <c r="C16" s="29">
        <v>3095</v>
      </c>
      <c r="D16" s="24"/>
      <c r="E16" s="24"/>
      <c r="F16" s="4">
        <v>0</v>
      </c>
      <c r="H16" s="5">
        <v>3094</v>
      </c>
      <c r="I16" s="25"/>
    </row>
    <row r="17" spans="1:9" ht="15">
      <c r="A17" s="27"/>
      <c r="B17" s="28" t="s">
        <v>21</v>
      </c>
      <c r="C17" s="29">
        <v>906</v>
      </c>
      <c r="D17" s="24"/>
      <c r="E17" s="24"/>
      <c r="F17" s="4">
        <v>0</v>
      </c>
      <c r="H17" s="5">
        <v>843</v>
      </c>
      <c r="I17" s="25"/>
    </row>
    <row r="18" spans="1:9" ht="15">
      <c r="A18" s="27"/>
      <c r="B18" s="28" t="s">
        <v>22</v>
      </c>
      <c r="C18" s="29">
        <v>3441</v>
      </c>
      <c r="D18" s="24"/>
      <c r="E18" s="24"/>
      <c r="F18" s="4">
        <v>0</v>
      </c>
      <c r="H18" s="5">
        <v>3507</v>
      </c>
      <c r="I18" s="25"/>
    </row>
    <row r="19" spans="1:64" ht="15">
      <c r="A19" s="21">
        <v>7</v>
      </c>
      <c r="B19" s="22" t="s">
        <v>23</v>
      </c>
      <c r="C19" s="23">
        <v>1385</v>
      </c>
      <c r="D19" s="24"/>
      <c r="E19" s="24"/>
      <c r="F19" s="4">
        <v>0</v>
      </c>
      <c r="G19" s="26"/>
      <c r="H19" s="26">
        <v>1365</v>
      </c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9" ht="15">
      <c r="A20" s="27"/>
      <c r="B20" s="28" t="s">
        <v>19</v>
      </c>
      <c r="C20" s="29">
        <v>1297</v>
      </c>
      <c r="D20" s="24"/>
      <c r="E20" s="24"/>
      <c r="H20" s="5">
        <v>1308</v>
      </c>
      <c r="I20" s="25"/>
    </row>
    <row r="21" spans="1:9" ht="15">
      <c r="A21" s="27"/>
      <c r="B21" s="28" t="s">
        <v>20</v>
      </c>
      <c r="C21" s="29">
        <v>0</v>
      </c>
      <c r="D21" s="24"/>
      <c r="E21" s="24"/>
      <c r="H21" s="5">
        <v>13</v>
      </c>
      <c r="I21" s="25"/>
    </row>
    <row r="22" spans="1:9" ht="15">
      <c r="A22" s="27"/>
      <c r="B22" s="28" t="s">
        <v>21</v>
      </c>
      <c r="C22" s="29">
        <v>26</v>
      </c>
      <c r="D22" s="24"/>
      <c r="E22" s="24"/>
      <c r="H22" s="5">
        <v>5</v>
      </c>
      <c r="I22" s="25"/>
    </row>
    <row r="23" spans="1:9" ht="15">
      <c r="A23" s="27"/>
      <c r="B23" s="28" t="s">
        <v>22</v>
      </c>
      <c r="C23" s="29">
        <v>62</v>
      </c>
      <c r="D23" s="24"/>
      <c r="E23" s="24"/>
      <c r="H23" s="5">
        <v>39</v>
      </c>
      <c r="I23" s="25"/>
    </row>
    <row r="24" spans="1:64" ht="15">
      <c r="A24" s="21">
        <v>8</v>
      </c>
      <c r="B24" s="22" t="s">
        <v>24</v>
      </c>
      <c r="C24" s="23">
        <v>73744</v>
      </c>
      <c r="D24" s="24"/>
      <c r="E24" s="24"/>
      <c r="G24" s="26"/>
      <c r="H24" s="26">
        <v>73404</v>
      </c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9" ht="15">
      <c r="A25" s="27"/>
      <c r="B25" s="28" t="s">
        <v>19</v>
      </c>
      <c r="C25" s="29">
        <v>65039</v>
      </c>
      <c r="D25" s="24"/>
      <c r="E25" s="24"/>
      <c r="G25" s="30"/>
      <c r="H25" s="5">
        <v>64662</v>
      </c>
      <c r="I25" s="25"/>
    </row>
    <row r="26" spans="1:9" ht="15">
      <c r="A26" s="27"/>
      <c r="B26" s="28" t="s">
        <v>20</v>
      </c>
      <c r="C26" s="29">
        <v>3308</v>
      </c>
      <c r="D26" s="24"/>
      <c r="E26" s="24"/>
      <c r="G26" s="30"/>
      <c r="H26" s="5">
        <v>3314</v>
      </c>
      <c r="I26" s="25"/>
    </row>
    <row r="27" spans="1:9" ht="15">
      <c r="A27" s="27"/>
      <c r="B27" s="28" t="s">
        <v>21</v>
      </c>
      <c r="C27" s="29">
        <v>1865</v>
      </c>
      <c r="D27" s="24"/>
      <c r="E27" s="24"/>
      <c r="G27" s="30"/>
      <c r="H27" s="5">
        <v>1836</v>
      </c>
      <c r="I27" s="25"/>
    </row>
    <row r="28" spans="1:9" ht="15">
      <c r="A28" s="27"/>
      <c r="B28" s="28" t="s">
        <v>22</v>
      </c>
      <c r="C28" s="29">
        <v>3532</v>
      </c>
      <c r="D28" s="24"/>
      <c r="E28" s="24"/>
      <c r="G28" s="30"/>
      <c r="H28" s="5">
        <v>3592</v>
      </c>
      <c r="I28" s="25"/>
    </row>
    <row r="29" spans="1:9" ht="15">
      <c r="A29" s="21">
        <v>9</v>
      </c>
      <c r="B29" s="22" t="s">
        <v>25</v>
      </c>
      <c r="C29" s="23">
        <v>48</v>
      </c>
      <c r="D29" s="24"/>
      <c r="E29" s="24"/>
      <c r="H29" s="5">
        <v>51</v>
      </c>
      <c r="I29" s="25"/>
    </row>
    <row r="30" spans="1:9" ht="15">
      <c r="A30" s="21">
        <v>10</v>
      </c>
      <c r="B30" s="22" t="s">
        <v>26</v>
      </c>
      <c r="C30" s="23">
        <v>1416</v>
      </c>
      <c r="D30" s="24"/>
      <c r="E30" s="24"/>
      <c r="H30" s="5">
        <v>1200</v>
      </c>
      <c r="I30" s="25"/>
    </row>
    <row r="31" spans="1:9" ht="15">
      <c r="A31" s="21">
        <v>11</v>
      </c>
      <c r="B31" s="22" t="s">
        <v>27</v>
      </c>
      <c r="C31" s="23">
        <v>1388</v>
      </c>
      <c r="D31" s="24"/>
      <c r="E31" s="24"/>
      <c r="H31" s="5">
        <v>1197</v>
      </c>
      <c r="I31" s="25"/>
    </row>
    <row r="32" spans="1:9" ht="15">
      <c r="A32" s="21">
        <v>12</v>
      </c>
      <c r="B32" s="22" t="s">
        <v>28</v>
      </c>
      <c r="C32" s="23">
        <v>72518</v>
      </c>
      <c r="D32" s="24"/>
      <c r="E32" s="24"/>
      <c r="F32" s="4">
        <v>0</v>
      </c>
      <c r="H32" s="5">
        <v>72123</v>
      </c>
      <c r="I32" s="25"/>
    </row>
    <row r="33" spans="1:64" ht="15">
      <c r="A33" s="21">
        <v>13</v>
      </c>
      <c r="B33" s="22" t="s">
        <v>29</v>
      </c>
      <c r="C33" s="31">
        <v>107</v>
      </c>
      <c r="D33" s="24"/>
      <c r="E33" s="24"/>
      <c r="F33" s="4">
        <v>0</v>
      </c>
      <c r="G33" s="26"/>
      <c r="H33" s="26">
        <v>88</v>
      </c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9" ht="15">
      <c r="A34" s="27"/>
      <c r="B34" s="28" t="s">
        <v>19</v>
      </c>
      <c r="C34" s="32">
        <v>72</v>
      </c>
      <c r="D34" s="24"/>
      <c r="E34" s="24"/>
      <c r="F34" s="4">
        <v>0</v>
      </c>
      <c r="H34" s="5">
        <v>59</v>
      </c>
      <c r="I34" s="25"/>
    </row>
    <row r="35" spans="1:9" ht="15">
      <c r="A35" s="27"/>
      <c r="B35" s="28" t="s">
        <v>20</v>
      </c>
      <c r="C35" s="32">
        <v>26</v>
      </c>
      <c r="D35" s="24"/>
      <c r="E35" s="24"/>
      <c r="F35" s="4">
        <v>0</v>
      </c>
      <c r="H35" s="5">
        <v>21</v>
      </c>
      <c r="I35" s="25"/>
    </row>
    <row r="36" spans="1:9" ht="15">
      <c r="A36" s="27"/>
      <c r="B36" s="28" t="s">
        <v>21</v>
      </c>
      <c r="C36" s="32">
        <v>3</v>
      </c>
      <c r="D36" s="24"/>
      <c r="E36" s="24"/>
      <c r="F36" s="4">
        <v>0</v>
      </c>
      <c r="H36" s="5">
        <v>3</v>
      </c>
      <c r="I36" s="25"/>
    </row>
    <row r="37" spans="1:9" ht="15">
      <c r="A37" s="27"/>
      <c r="B37" s="28" t="s">
        <v>22</v>
      </c>
      <c r="C37" s="32">
        <v>6</v>
      </c>
      <c r="D37" s="24"/>
      <c r="E37" s="24"/>
      <c r="F37" s="4">
        <v>0</v>
      </c>
      <c r="H37" s="5">
        <v>5</v>
      </c>
      <c r="I37" s="25"/>
    </row>
    <row r="38" spans="1:64" ht="15">
      <c r="A38" s="21">
        <v>14</v>
      </c>
      <c r="B38" s="22" t="s">
        <v>30</v>
      </c>
      <c r="C38" s="31">
        <v>67</v>
      </c>
      <c r="D38" s="24"/>
      <c r="E38" s="24"/>
      <c r="F38" s="4">
        <v>0</v>
      </c>
      <c r="G38" s="26"/>
      <c r="H38" s="26">
        <v>56</v>
      </c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9" ht="15">
      <c r="A39" s="27"/>
      <c r="B39" s="28" t="s">
        <v>19</v>
      </c>
      <c r="C39" s="32">
        <v>45</v>
      </c>
      <c r="D39" s="24"/>
      <c r="E39" s="24"/>
      <c r="F39" s="4">
        <v>0</v>
      </c>
      <c r="H39" s="5">
        <v>38</v>
      </c>
      <c r="I39" s="25"/>
    </row>
    <row r="40" spans="1:9" ht="15">
      <c r="A40" s="27"/>
      <c r="B40" s="28" t="s">
        <v>20</v>
      </c>
      <c r="C40" s="32">
        <v>15</v>
      </c>
      <c r="D40" s="24"/>
      <c r="E40" s="24"/>
      <c r="F40" s="4">
        <v>0</v>
      </c>
      <c r="H40" s="5">
        <v>12</v>
      </c>
      <c r="I40" s="25"/>
    </row>
    <row r="41" spans="1:9" ht="15">
      <c r="A41" s="27"/>
      <c r="B41" s="28" t="s">
        <v>21</v>
      </c>
      <c r="C41" s="32">
        <v>3</v>
      </c>
      <c r="D41" s="24"/>
      <c r="E41" s="24"/>
      <c r="F41" s="4">
        <v>0</v>
      </c>
      <c r="H41" s="5">
        <v>3</v>
      </c>
      <c r="I41" s="25"/>
    </row>
    <row r="42" spans="1:9" ht="15">
      <c r="A42" s="27"/>
      <c r="B42" s="28" t="s">
        <v>22</v>
      </c>
      <c r="C42" s="32">
        <v>4</v>
      </c>
      <c r="D42" s="24"/>
      <c r="E42" s="24"/>
      <c r="F42" s="4">
        <v>0</v>
      </c>
      <c r="H42" s="5">
        <v>3</v>
      </c>
      <c r="I42" s="25"/>
    </row>
    <row r="43" spans="1:64" ht="12.75" customHeight="1">
      <c r="A43" s="281">
        <v>15</v>
      </c>
      <c r="B43" s="282" t="s">
        <v>31</v>
      </c>
      <c r="C43" s="283">
        <v>98</v>
      </c>
      <c r="D43" s="24"/>
      <c r="E43" s="24"/>
      <c r="F43" s="4">
        <v>0</v>
      </c>
      <c r="G43" s="26"/>
      <c r="H43" s="26">
        <v>84</v>
      </c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9" ht="12.75">
      <c r="A44" s="281"/>
      <c r="B44" s="282"/>
      <c r="C44" s="283"/>
      <c r="D44" s="24"/>
      <c r="E44" s="24"/>
      <c r="F44" s="4">
        <v>0</v>
      </c>
      <c r="H44" s="5">
        <v>7</v>
      </c>
      <c r="I44" s="25"/>
    </row>
    <row r="45" spans="1:9" ht="15">
      <c r="A45" s="27"/>
      <c r="B45" s="28" t="s">
        <v>19</v>
      </c>
      <c r="C45" s="32">
        <v>63</v>
      </c>
      <c r="D45" s="24"/>
      <c r="E45" s="24"/>
      <c r="F45" s="4">
        <v>0</v>
      </c>
      <c r="H45" s="5">
        <v>52</v>
      </c>
      <c r="I45" s="25"/>
    </row>
    <row r="46" spans="1:9" ht="15">
      <c r="A46" s="27"/>
      <c r="B46" s="28" t="s">
        <v>20</v>
      </c>
      <c r="C46" s="32">
        <v>26</v>
      </c>
      <c r="D46" s="24"/>
      <c r="E46" s="24"/>
      <c r="F46" s="4">
        <v>0</v>
      </c>
      <c r="H46" s="5">
        <v>21</v>
      </c>
      <c r="I46" s="25"/>
    </row>
    <row r="47" spans="1:9" ht="15">
      <c r="A47" s="27"/>
      <c r="B47" s="28" t="s">
        <v>21</v>
      </c>
      <c r="C47" s="32">
        <v>3</v>
      </c>
      <c r="D47" s="24"/>
      <c r="E47" s="24"/>
      <c r="F47" s="4">
        <v>0</v>
      </c>
      <c r="H47" s="5">
        <v>3</v>
      </c>
      <c r="I47" s="25"/>
    </row>
    <row r="48" spans="1:9" ht="15">
      <c r="A48" s="27"/>
      <c r="B48" s="28" t="s">
        <v>22</v>
      </c>
      <c r="C48" s="32">
        <v>6</v>
      </c>
      <c r="D48" s="24"/>
      <c r="E48" s="24"/>
      <c r="F48" s="4">
        <v>0</v>
      </c>
      <c r="H48" s="5">
        <v>5</v>
      </c>
      <c r="I48" s="25"/>
    </row>
    <row r="49" spans="1:64" ht="15">
      <c r="A49" s="21">
        <v>16</v>
      </c>
      <c r="B49" s="22" t="s">
        <v>32</v>
      </c>
      <c r="C49" s="31">
        <v>164</v>
      </c>
      <c r="D49" s="24"/>
      <c r="E49" s="24"/>
      <c r="F49" s="4">
        <v>0</v>
      </c>
      <c r="G49" s="26"/>
      <c r="H49" s="26">
        <v>133</v>
      </c>
      <c r="I49" s="2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9" ht="15">
      <c r="A50" s="27"/>
      <c r="B50" s="28" t="s">
        <v>19</v>
      </c>
      <c r="C50" s="32">
        <v>157</v>
      </c>
      <c r="D50" s="24"/>
      <c r="E50" s="24"/>
      <c r="F50" s="4">
        <v>0</v>
      </c>
      <c r="H50" s="5">
        <v>127</v>
      </c>
      <c r="I50" s="25"/>
    </row>
    <row r="51" spans="1:9" ht="15">
      <c r="A51" s="27"/>
      <c r="B51" s="28" t="s">
        <v>20</v>
      </c>
      <c r="C51" s="32">
        <v>7</v>
      </c>
      <c r="D51" s="24"/>
      <c r="E51" s="24"/>
      <c r="F51" s="4">
        <v>0</v>
      </c>
      <c r="H51" s="5">
        <v>6</v>
      </c>
      <c r="I51" s="25"/>
    </row>
    <row r="52" spans="1:9" ht="15">
      <c r="A52" s="27"/>
      <c r="B52" s="28" t="s">
        <v>21</v>
      </c>
      <c r="C52" s="32">
        <v>0</v>
      </c>
      <c r="D52" s="24"/>
      <c r="E52" s="24"/>
      <c r="F52" s="4">
        <v>0</v>
      </c>
      <c r="H52" s="5">
        <v>0</v>
      </c>
      <c r="I52" s="25"/>
    </row>
    <row r="53" spans="1:9" ht="15">
      <c r="A53" s="27"/>
      <c r="B53" s="28" t="s">
        <v>22</v>
      </c>
      <c r="C53" s="32">
        <v>0</v>
      </c>
      <c r="D53" s="24"/>
      <c r="E53" s="24"/>
      <c r="F53" s="4">
        <v>0</v>
      </c>
      <c r="H53" s="5">
        <v>0</v>
      </c>
      <c r="I53" s="25"/>
    </row>
    <row r="54" spans="1:64" ht="15">
      <c r="A54" s="21">
        <v>17</v>
      </c>
      <c r="B54" s="22" t="s">
        <v>33</v>
      </c>
      <c r="C54" s="31">
        <v>152</v>
      </c>
      <c r="D54" s="24"/>
      <c r="E54" s="24"/>
      <c r="F54" s="4">
        <v>0</v>
      </c>
      <c r="G54" s="26"/>
      <c r="H54" s="26">
        <v>119</v>
      </c>
      <c r="I54" s="2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9" ht="15">
      <c r="A55" s="27"/>
      <c r="B55" s="28" t="s">
        <v>19</v>
      </c>
      <c r="C55" s="32">
        <v>148</v>
      </c>
      <c r="D55" s="24"/>
      <c r="E55" s="24"/>
      <c r="F55" s="4">
        <v>0</v>
      </c>
      <c r="H55" s="5">
        <v>119</v>
      </c>
      <c r="I55" s="25"/>
    </row>
    <row r="56" spans="1:9" ht="15">
      <c r="A56" s="27"/>
      <c r="B56" s="28" t="s">
        <v>20</v>
      </c>
      <c r="C56" s="32">
        <v>4</v>
      </c>
      <c r="D56" s="24"/>
      <c r="E56" s="24"/>
      <c r="F56" s="4">
        <v>0</v>
      </c>
      <c r="H56" s="5">
        <v>3</v>
      </c>
      <c r="I56" s="25"/>
    </row>
    <row r="57" spans="1:9" ht="15">
      <c r="A57" s="27"/>
      <c r="B57" s="28" t="s">
        <v>21</v>
      </c>
      <c r="C57" s="32">
        <v>0</v>
      </c>
      <c r="D57" s="24"/>
      <c r="E57" s="24"/>
      <c r="F57" s="4">
        <v>0</v>
      </c>
      <c r="H57" s="5">
        <v>0</v>
      </c>
      <c r="I57" s="25"/>
    </row>
    <row r="58" spans="1:9" ht="15">
      <c r="A58" s="27"/>
      <c r="B58" s="28" t="s">
        <v>22</v>
      </c>
      <c r="C58" s="32">
        <v>0</v>
      </c>
      <c r="D58" s="24"/>
      <c r="E58" s="24"/>
      <c r="F58" s="4">
        <v>0</v>
      </c>
      <c r="H58" s="5">
        <v>0</v>
      </c>
      <c r="I58" s="25"/>
    </row>
    <row r="59" spans="1:64" ht="12.75" customHeight="1">
      <c r="A59" s="281">
        <v>18</v>
      </c>
      <c r="B59" s="282" t="s">
        <v>34</v>
      </c>
      <c r="C59" s="283">
        <v>85</v>
      </c>
      <c r="D59" s="24"/>
      <c r="E59" s="24"/>
      <c r="F59" s="4">
        <v>0</v>
      </c>
      <c r="G59" s="26"/>
      <c r="H59" s="26">
        <v>69</v>
      </c>
      <c r="I59" s="2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9" ht="12.75">
      <c r="A60" s="281"/>
      <c r="B60" s="282"/>
      <c r="C60" s="283"/>
      <c r="D60" s="24"/>
      <c r="E60" s="24"/>
      <c r="F60" s="4">
        <v>0</v>
      </c>
      <c r="H60" s="5">
        <v>0</v>
      </c>
      <c r="I60" s="25"/>
    </row>
    <row r="61" spans="1:9" ht="15">
      <c r="A61" s="27"/>
      <c r="B61" s="28" t="s">
        <v>19</v>
      </c>
      <c r="C61" s="32">
        <v>83</v>
      </c>
      <c r="D61" s="24"/>
      <c r="E61" s="24"/>
      <c r="F61" s="4">
        <v>0</v>
      </c>
      <c r="H61" s="5">
        <v>67</v>
      </c>
      <c r="I61" s="25"/>
    </row>
    <row r="62" spans="1:9" ht="15">
      <c r="A62" s="27"/>
      <c r="B62" s="28" t="s">
        <v>20</v>
      </c>
      <c r="C62" s="32">
        <v>2</v>
      </c>
      <c r="D62" s="24"/>
      <c r="E62" s="24"/>
      <c r="F62" s="4">
        <v>0</v>
      </c>
      <c r="H62" s="5">
        <v>2</v>
      </c>
      <c r="I62" s="25"/>
    </row>
    <row r="63" spans="1:9" ht="15">
      <c r="A63" s="27"/>
      <c r="B63" s="28" t="s">
        <v>21</v>
      </c>
      <c r="C63" s="32">
        <v>0</v>
      </c>
      <c r="D63" s="24"/>
      <c r="E63" s="24"/>
      <c r="F63" s="4">
        <v>0</v>
      </c>
      <c r="H63" s="5">
        <v>0</v>
      </c>
      <c r="I63" s="25"/>
    </row>
    <row r="64" spans="1:9" ht="15">
      <c r="A64" s="27"/>
      <c r="B64" s="28" t="s">
        <v>22</v>
      </c>
      <c r="C64" s="32">
        <v>0</v>
      </c>
      <c r="D64" s="24"/>
      <c r="E64" s="24"/>
      <c r="F64" s="4">
        <v>0</v>
      </c>
      <c r="H64" s="5">
        <v>0</v>
      </c>
      <c r="I64" s="25"/>
    </row>
    <row r="65" spans="1:9" ht="12.75" customHeight="1">
      <c r="A65" s="281">
        <v>19</v>
      </c>
      <c r="B65" s="282" t="s">
        <v>35</v>
      </c>
      <c r="C65" s="283">
        <v>0</v>
      </c>
      <c r="D65" s="24"/>
      <c r="E65" s="24"/>
      <c r="H65" s="5">
        <v>0</v>
      </c>
      <c r="I65" s="25"/>
    </row>
    <row r="66" spans="1:64" ht="12.75">
      <c r="A66" s="281"/>
      <c r="B66" s="282"/>
      <c r="C66" s="283"/>
      <c r="D66" s="24"/>
      <c r="E66" s="24"/>
      <c r="G66" s="26"/>
      <c r="H66" s="26">
        <v>0</v>
      </c>
      <c r="I66" s="2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9" ht="15">
      <c r="A67" s="34"/>
      <c r="B67" s="28" t="s">
        <v>19</v>
      </c>
      <c r="C67" s="32">
        <v>0</v>
      </c>
      <c r="D67" s="24"/>
      <c r="E67" s="24"/>
      <c r="H67" s="5">
        <v>0</v>
      </c>
      <c r="I67" s="25"/>
    </row>
    <row r="68" spans="1:9" ht="15">
      <c r="A68" s="27"/>
      <c r="B68" s="28" t="s">
        <v>20</v>
      </c>
      <c r="C68" s="32">
        <v>0</v>
      </c>
      <c r="D68" s="24"/>
      <c r="E68" s="24"/>
      <c r="H68" s="5">
        <v>0</v>
      </c>
      <c r="I68" s="25"/>
    </row>
    <row r="69" spans="1:9" ht="15">
      <c r="A69" s="27"/>
      <c r="B69" s="28" t="s">
        <v>21</v>
      </c>
      <c r="C69" s="32">
        <v>0</v>
      </c>
      <c r="D69" s="24"/>
      <c r="E69" s="24"/>
      <c r="H69" s="5">
        <v>0</v>
      </c>
      <c r="I69" s="25"/>
    </row>
    <row r="70" spans="1:9" ht="15">
      <c r="A70" s="27"/>
      <c r="B70" s="28" t="s">
        <v>22</v>
      </c>
      <c r="C70" s="32">
        <v>0</v>
      </c>
      <c r="D70" s="24"/>
      <c r="E70" s="24"/>
      <c r="H70" s="5">
        <v>0</v>
      </c>
      <c r="I70" s="25"/>
    </row>
    <row r="71" spans="1:9" ht="15">
      <c r="A71" s="21">
        <v>20</v>
      </c>
      <c r="B71" s="22" t="s">
        <v>36</v>
      </c>
      <c r="C71" s="23">
        <v>12559822.84</v>
      </c>
      <c r="D71" s="24"/>
      <c r="E71" s="24"/>
      <c r="F71" s="4">
        <v>0</v>
      </c>
      <c r="H71" s="5">
        <v>9119938.02</v>
      </c>
      <c r="I71" s="25"/>
    </row>
    <row r="72" spans="1:9" ht="15">
      <c r="A72" s="21">
        <v>21</v>
      </c>
      <c r="B72" s="22" t="s">
        <v>37</v>
      </c>
      <c r="C72" s="23">
        <v>9597483.2</v>
      </c>
      <c r="D72" s="24"/>
      <c r="E72" s="24"/>
      <c r="H72" s="5">
        <v>6739817.99</v>
      </c>
      <c r="I72" s="25"/>
    </row>
    <row r="73" spans="1:9" ht="15">
      <c r="A73" s="21">
        <v>22</v>
      </c>
      <c r="B73" s="22" t="s">
        <v>38</v>
      </c>
      <c r="C73" s="23">
        <v>12559822.84</v>
      </c>
      <c r="D73" s="24"/>
      <c r="E73" s="24"/>
      <c r="H73" s="5">
        <v>9119938.02</v>
      </c>
      <c r="I73" s="25"/>
    </row>
    <row r="74" spans="1:9" ht="15">
      <c r="A74" s="21">
        <v>23</v>
      </c>
      <c r="B74" s="22" t="s">
        <v>39</v>
      </c>
      <c r="C74" s="23">
        <v>6.67</v>
      </c>
      <c r="D74" s="24"/>
      <c r="E74" s="24"/>
      <c r="H74" s="5">
        <v>6.63</v>
      </c>
      <c r="I74" s="25"/>
    </row>
    <row r="75" spans="1:9" ht="15">
      <c r="A75" s="21">
        <v>24</v>
      </c>
      <c r="B75" s="22" t="s">
        <v>40</v>
      </c>
      <c r="C75" s="23">
        <f>(C76-C71)/C76*100</f>
        <v>40.407671178176415</v>
      </c>
      <c r="D75" s="24"/>
      <c r="E75" s="24"/>
      <c r="H75" s="5">
        <v>43.5760841152667</v>
      </c>
      <c r="I75" s="35"/>
    </row>
    <row r="76" spans="1:9" ht="15">
      <c r="A76" s="21">
        <v>25</v>
      </c>
      <c r="B76" s="22" t="s">
        <v>41</v>
      </c>
      <c r="C76" s="23">
        <f>21076.241*1000</f>
        <v>21076241</v>
      </c>
      <c r="D76" s="24"/>
      <c r="E76" s="24"/>
      <c r="F76" s="4">
        <v>0</v>
      </c>
      <c r="H76" s="5">
        <v>16163249</v>
      </c>
      <c r="I76" s="25"/>
    </row>
    <row r="77" spans="1:9" ht="13.5" customHeight="1">
      <c r="A77" s="34">
        <v>26</v>
      </c>
      <c r="B77" s="36" t="s">
        <v>42</v>
      </c>
      <c r="C77" s="37">
        <v>7832713.61936</v>
      </c>
      <c r="D77" s="24"/>
      <c r="E77" s="24"/>
      <c r="F77" s="4">
        <v>0</v>
      </c>
      <c r="H77" s="5">
        <v>0</v>
      </c>
      <c r="I77" s="25"/>
    </row>
    <row r="78" spans="1:9" ht="15">
      <c r="A78" s="34"/>
      <c r="B78" s="36" t="s">
        <v>43</v>
      </c>
      <c r="C78" s="37"/>
      <c r="D78" s="24"/>
      <c r="E78" s="24"/>
      <c r="H78" s="5">
        <v>5535787.445</v>
      </c>
      <c r="I78" s="25"/>
    </row>
    <row r="79" spans="1:9" ht="15">
      <c r="A79" s="34">
        <v>27</v>
      </c>
      <c r="B79" s="36" t="s">
        <v>44</v>
      </c>
      <c r="C79" s="38">
        <v>3.2</v>
      </c>
      <c r="D79" s="24"/>
      <c r="E79" s="24"/>
      <c r="H79" s="5">
        <v>3.2</v>
      </c>
      <c r="I79" s="39"/>
    </row>
    <row r="80" spans="1:64" ht="15">
      <c r="A80" s="34">
        <v>28</v>
      </c>
      <c r="B80" s="36" t="s">
        <v>45</v>
      </c>
      <c r="C80" s="37">
        <v>70958240.93</v>
      </c>
      <c r="D80" s="40">
        <v>10413129.85</v>
      </c>
      <c r="E80" s="40">
        <v>81371370.78</v>
      </c>
      <c r="F80" s="4">
        <v>0</v>
      </c>
      <c r="G80" s="26"/>
      <c r="H80" s="26">
        <v>53934912.32</v>
      </c>
      <c r="I80" s="3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9" ht="15">
      <c r="A81" s="27"/>
      <c r="B81" s="28" t="s">
        <v>19</v>
      </c>
      <c r="C81" s="37">
        <v>25930794.66</v>
      </c>
      <c r="D81" s="40">
        <v>2931974.68</v>
      </c>
      <c r="E81" s="40">
        <v>28862769.34</v>
      </c>
      <c r="F81" s="4">
        <v>0</v>
      </c>
      <c r="H81" s="5">
        <v>19749678.68</v>
      </c>
      <c r="I81" s="39"/>
    </row>
    <row r="82" spans="1:9" ht="15">
      <c r="A82" s="27"/>
      <c r="B82" s="28" t="s">
        <v>20</v>
      </c>
      <c r="C82" s="37">
        <v>20728705.2</v>
      </c>
      <c r="D82" s="40">
        <v>2699584.9</v>
      </c>
      <c r="E82" s="40">
        <v>23428290.1</v>
      </c>
      <c r="F82" s="4">
        <v>0</v>
      </c>
      <c r="H82" s="5">
        <v>15681352.72</v>
      </c>
      <c r="I82" s="39"/>
    </row>
    <row r="83" spans="1:9" ht="15">
      <c r="A83" s="27"/>
      <c r="B83" s="28" t="s">
        <v>21</v>
      </c>
      <c r="C83" s="37">
        <v>5346784.4</v>
      </c>
      <c r="D83" s="40">
        <v>394623.54</v>
      </c>
      <c r="E83" s="40">
        <v>5741407.94</v>
      </c>
      <c r="F83" s="4">
        <v>6.40000000409782</v>
      </c>
      <c r="H83" s="5">
        <v>4044049.3</v>
      </c>
      <c r="I83" s="39"/>
    </row>
    <row r="84" spans="1:9" ht="15">
      <c r="A84" s="27"/>
      <c r="B84" s="28" t="s">
        <v>22</v>
      </c>
      <c r="C84" s="37">
        <v>18951956.67</v>
      </c>
      <c r="D84" s="40">
        <v>4386946.73</v>
      </c>
      <c r="E84" s="40">
        <v>23338903.4</v>
      </c>
      <c r="H84" s="5">
        <v>14459831.62</v>
      </c>
      <c r="I84" s="39"/>
    </row>
    <row r="85" spans="1:9" ht="15">
      <c r="A85" s="34">
        <v>29</v>
      </c>
      <c r="B85" s="36" t="s">
        <v>46</v>
      </c>
      <c r="C85" s="37">
        <v>72312037.37</v>
      </c>
      <c r="D85" s="40"/>
      <c r="E85" s="24"/>
      <c r="H85" s="5">
        <v>53619236.63</v>
      </c>
      <c r="I85" s="39"/>
    </row>
    <row r="86" spans="1:9" ht="15">
      <c r="A86" s="34">
        <v>30</v>
      </c>
      <c r="B86" s="36" t="s">
        <v>47</v>
      </c>
      <c r="C86" s="41">
        <v>655</v>
      </c>
      <c r="D86" s="24"/>
      <c r="E86" s="24"/>
      <c r="H86" s="5">
        <v>536</v>
      </c>
      <c r="I86" s="25"/>
    </row>
    <row r="87" spans="1:9" ht="15">
      <c r="A87" s="34">
        <v>31</v>
      </c>
      <c r="B87" s="36" t="s">
        <v>48</v>
      </c>
      <c r="C87" s="41">
        <v>242</v>
      </c>
      <c r="D87" s="24"/>
      <c r="E87" s="24"/>
      <c r="H87" s="5">
        <v>200</v>
      </c>
      <c r="I87" s="25"/>
    </row>
    <row r="88" spans="1:9" ht="15">
      <c r="A88" s="34">
        <v>32</v>
      </c>
      <c r="B88" s="36" t="s">
        <v>49</v>
      </c>
      <c r="C88" s="41">
        <v>368</v>
      </c>
      <c r="D88" s="24"/>
      <c r="E88" s="24"/>
      <c r="H88" s="5">
        <v>303</v>
      </c>
      <c r="I88" s="25"/>
    </row>
    <row r="89" spans="1:64" ht="26.25">
      <c r="A89" s="42">
        <v>33</v>
      </c>
      <c r="B89" s="43" t="s">
        <v>50</v>
      </c>
      <c r="C89" s="44">
        <v>391</v>
      </c>
      <c r="D89" s="24"/>
      <c r="E89" s="24"/>
      <c r="G89" s="26"/>
      <c r="H89" s="26">
        <v>354</v>
      </c>
      <c r="I89" s="2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9" ht="15">
      <c r="A90" s="27"/>
      <c r="B90" s="28" t="s">
        <v>19</v>
      </c>
      <c r="C90" s="32">
        <v>342</v>
      </c>
      <c r="D90" s="24"/>
      <c r="E90" s="24"/>
      <c r="H90" s="5">
        <v>310</v>
      </c>
      <c r="I90" s="25"/>
    </row>
    <row r="91" spans="1:9" ht="15">
      <c r="A91" s="27"/>
      <c r="B91" s="28" t="s">
        <v>20</v>
      </c>
      <c r="C91" s="32">
        <v>15</v>
      </c>
      <c r="D91" s="24"/>
      <c r="E91" s="24"/>
      <c r="H91" s="5">
        <v>14</v>
      </c>
      <c r="I91" s="25"/>
    </row>
    <row r="92" spans="1:9" ht="15">
      <c r="A92" s="27"/>
      <c r="B92" s="28" t="s">
        <v>21</v>
      </c>
      <c r="C92" s="32">
        <v>0</v>
      </c>
      <c r="D92" s="24"/>
      <c r="E92" s="24"/>
      <c r="H92" s="5">
        <v>0</v>
      </c>
      <c r="I92" s="25"/>
    </row>
    <row r="93" spans="1:9" ht="15">
      <c r="A93" s="27"/>
      <c r="B93" s="28" t="s">
        <v>22</v>
      </c>
      <c r="C93" s="32">
        <v>34</v>
      </c>
      <c r="D93" s="24"/>
      <c r="E93" s="24"/>
      <c r="H93" s="5">
        <v>30</v>
      </c>
      <c r="I93" s="25"/>
    </row>
    <row r="94" spans="1:64" ht="15">
      <c r="A94" s="34">
        <v>34</v>
      </c>
      <c r="B94" s="43" t="s">
        <v>51</v>
      </c>
      <c r="C94" s="41">
        <v>1</v>
      </c>
      <c r="D94" s="24"/>
      <c r="E94" s="24"/>
      <c r="G94" s="26"/>
      <c r="H94" s="26">
        <v>1</v>
      </c>
      <c r="I94" s="2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9" ht="15">
      <c r="A95" s="27"/>
      <c r="B95" s="28" t="s">
        <v>19</v>
      </c>
      <c r="C95" s="32">
        <v>1</v>
      </c>
      <c r="D95" s="24"/>
      <c r="E95" s="24"/>
      <c r="H95" s="5">
        <v>1</v>
      </c>
      <c r="I95" s="25"/>
    </row>
    <row r="96" spans="1:9" ht="15">
      <c r="A96" s="27"/>
      <c r="B96" s="28" t="s">
        <v>20</v>
      </c>
      <c r="C96" s="32">
        <v>0</v>
      </c>
      <c r="D96" s="24"/>
      <c r="E96" s="24"/>
      <c r="H96" s="5">
        <v>0</v>
      </c>
      <c r="I96" s="25"/>
    </row>
    <row r="97" spans="1:9" ht="15">
      <c r="A97" s="27"/>
      <c r="B97" s="28" t="s">
        <v>21</v>
      </c>
      <c r="C97" s="32">
        <v>0</v>
      </c>
      <c r="D97" s="24"/>
      <c r="E97" s="24"/>
      <c r="H97" s="5">
        <v>0</v>
      </c>
      <c r="I97" s="25"/>
    </row>
    <row r="98" spans="1:9" ht="15">
      <c r="A98" s="27"/>
      <c r="B98" s="28" t="s">
        <v>22</v>
      </c>
      <c r="C98" s="32">
        <v>0</v>
      </c>
      <c r="D98" s="24"/>
      <c r="E98" s="24"/>
      <c r="H98" s="5">
        <v>0</v>
      </c>
      <c r="I98" s="25"/>
    </row>
    <row r="99" spans="1:64" ht="12.75" customHeight="1">
      <c r="A99" s="284">
        <v>35</v>
      </c>
      <c r="B99" s="285" t="s">
        <v>52</v>
      </c>
      <c r="C99" s="286">
        <v>0</v>
      </c>
      <c r="D99" s="24"/>
      <c r="E99" s="24"/>
      <c r="G99" s="26"/>
      <c r="H99" s="26">
        <v>0</v>
      </c>
      <c r="I99" s="2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9" ht="12.75">
      <c r="A100" s="284"/>
      <c r="B100" s="285"/>
      <c r="C100" s="286"/>
      <c r="D100" s="24"/>
      <c r="E100" s="24"/>
      <c r="H100" s="5">
        <v>0</v>
      </c>
      <c r="I100" s="25"/>
    </row>
    <row r="101" spans="1:9" ht="15">
      <c r="A101" s="27"/>
      <c r="B101" s="28" t="s">
        <v>19</v>
      </c>
      <c r="C101" s="32">
        <v>0</v>
      </c>
      <c r="D101" s="24"/>
      <c r="E101" s="24"/>
      <c r="H101" s="5">
        <v>0</v>
      </c>
      <c r="I101" s="25"/>
    </row>
    <row r="102" spans="1:9" ht="15">
      <c r="A102" s="27"/>
      <c r="B102" s="28" t="s">
        <v>20</v>
      </c>
      <c r="C102" s="32">
        <v>0</v>
      </c>
      <c r="D102" s="24"/>
      <c r="E102" s="24"/>
      <c r="H102" s="5">
        <v>0</v>
      </c>
      <c r="I102" s="25"/>
    </row>
    <row r="103" spans="1:9" ht="15">
      <c r="A103" s="27"/>
      <c r="B103" s="28" t="s">
        <v>21</v>
      </c>
      <c r="C103" s="32">
        <v>0</v>
      </c>
      <c r="D103" s="24"/>
      <c r="E103" s="24"/>
      <c r="H103" s="5">
        <v>0</v>
      </c>
      <c r="I103" s="25"/>
    </row>
    <row r="104" spans="1:9" ht="15">
      <c r="A104" s="27"/>
      <c r="B104" s="28" t="s">
        <v>22</v>
      </c>
      <c r="C104" s="32">
        <v>0</v>
      </c>
      <c r="D104" s="24"/>
      <c r="E104" s="24"/>
      <c r="H104" s="5">
        <v>0</v>
      </c>
      <c r="I104" s="25"/>
    </row>
    <row r="105" spans="1:64" ht="12.75" customHeight="1">
      <c r="A105" s="284">
        <v>36</v>
      </c>
      <c r="B105" s="287" t="s">
        <v>53</v>
      </c>
      <c r="C105" s="288">
        <v>281</v>
      </c>
      <c r="D105" s="24"/>
      <c r="E105" s="24"/>
      <c r="G105" s="26"/>
      <c r="H105" s="26">
        <v>281</v>
      </c>
      <c r="I105" s="2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9" ht="12.75">
      <c r="A106" s="284"/>
      <c r="B106" s="287"/>
      <c r="C106" s="288"/>
      <c r="D106" s="24"/>
      <c r="E106" s="24"/>
      <c r="H106" s="5">
        <v>0</v>
      </c>
      <c r="I106" s="25"/>
    </row>
    <row r="107" spans="1:9" ht="15">
      <c r="A107" s="27"/>
      <c r="B107" s="28" t="s">
        <v>19</v>
      </c>
      <c r="C107" s="29">
        <v>243</v>
      </c>
      <c r="D107" s="24"/>
      <c r="E107" s="24"/>
      <c r="H107" s="5">
        <v>243</v>
      </c>
      <c r="I107" s="25"/>
    </row>
    <row r="108" spans="1:9" ht="15">
      <c r="A108" s="27"/>
      <c r="B108" s="28" t="s">
        <v>20</v>
      </c>
      <c r="C108" s="29">
        <v>12</v>
      </c>
      <c r="D108" s="24"/>
      <c r="E108" s="24"/>
      <c r="H108" s="5">
        <v>12</v>
      </c>
      <c r="I108" s="25"/>
    </row>
    <row r="109" spans="1:9" ht="15">
      <c r="A109" s="27"/>
      <c r="B109" s="28" t="s">
        <v>21</v>
      </c>
      <c r="C109" s="29">
        <v>0</v>
      </c>
      <c r="D109" s="24"/>
      <c r="E109" s="24"/>
      <c r="H109" s="5">
        <v>0</v>
      </c>
      <c r="I109" s="25"/>
    </row>
    <row r="110" spans="1:9" ht="15">
      <c r="A110" s="27"/>
      <c r="B110" s="28" t="s">
        <v>22</v>
      </c>
      <c r="C110" s="29">
        <v>26</v>
      </c>
      <c r="D110" s="24"/>
      <c r="E110" s="24"/>
      <c r="H110" s="5">
        <v>26</v>
      </c>
      <c r="I110" s="25"/>
    </row>
    <row r="111" spans="1:64" ht="15">
      <c r="A111" s="34">
        <v>37</v>
      </c>
      <c r="B111" s="36" t="s">
        <v>54</v>
      </c>
      <c r="C111" s="37">
        <v>1490</v>
      </c>
      <c r="D111" s="24"/>
      <c r="E111" s="24"/>
      <c r="F111" s="4">
        <v>32</v>
      </c>
      <c r="G111" s="26"/>
      <c r="H111" s="26">
        <v>111081</v>
      </c>
      <c r="I111" s="2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9" ht="15">
      <c r="A112" s="27"/>
      <c r="B112" s="28" t="s">
        <v>19</v>
      </c>
      <c r="C112" s="29">
        <v>1204</v>
      </c>
      <c r="D112" s="24"/>
      <c r="E112" s="24"/>
      <c r="F112" s="4">
        <v>20</v>
      </c>
      <c r="H112" s="5">
        <v>57979</v>
      </c>
      <c r="I112" s="25"/>
    </row>
    <row r="113" spans="1:9" ht="15">
      <c r="A113" s="27"/>
      <c r="B113" s="28" t="s">
        <v>20</v>
      </c>
      <c r="C113" s="29">
        <v>120</v>
      </c>
      <c r="D113" s="24"/>
      <c r="E113" s="24"/>
      <c r="F113" s="4">
        <v>5</v>
      </c>
      <c r="H113" s="5">
        <v>29660</v>
      </c>
      <c r="I113" s="25"/>
    </row>
    <row r="114" spans="1:9" ht="15">
      <c r="A114" s="27"/>
      <c r="B114" s="28" t="s">
        <v>21</v>
      </c>
      <c r="C114" s="29">
        <v>85</v>
      </c>
      <c r="D114" s="24"/>
      <c r="E114" s="24"/>
      <c r="F114" s="4">
        <v>3</v>
      </c>
      <c r="H114" s="5">
        <v>15415</v>
      </c>
      <c r="I114" s="25"/>
    </row>
    <row r="115" spans="1:9" ht="15">
      <c r="A115" s="27"/>
      <c r="B115" s="28" t="s">
        <v>22</v>
      </c>
      <c r="C115" s="29">
        <v>80</v>
      </c>
      <c r="D115" s="24"/>
      <c r="E115" s="24"/>
      <c r="F115" s="4">
        <v>5</v>
      </c>
      <c r="H115" s="5">
        <v>8027</v>
      </c>
      <c r="I115" s="25"/>
    </row>
    <row r="116" spans="1:64" ht="15">
      <c r="A116" s="34">
        <v>38</v>
      </c>
      <c r="B116" s="36" t="s">
        <v>55</v>
      </c>
      <c r="C116" s="37">
        <v>10663</v>
      </c>
      <c r="D116" s="24"/>
      <c r="E116" s="24"/>
      <c r="F116" s="4">
        <v>84</v>
      </c>
      <c r="G116" s="26"/>
      <c r="H116" s="26">
        <v>18960</v>
      </c>
      <c r="I116" s="2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9" ht="15">
      <c r="A117" s="34"/>
      <c r="B117" s="28" t="s">
        <v>19</v>
      </c>
      <c r="C117" s="29">
        <v>9934</v>
      </c>
      <c r="D117" s="24"/>
      <c r="E117" s="24"/>
      <c r="F117" s="4">
        <v>68</v>
      </c>
      <c r="H117" s="5">
        <v>18202</v>
      </c>
      <c r="I117" s="25"/>
    </row>
    <row r="118" spans="1:9" ht="15">
      <c r="A118" s="27"/>
      <c r="B118" s="28" t="s">
        <v>20</v>
      </c>
      <c r="C118" s="29">
        <v>213</v>
      </c>
      <c r="D118" s="24"/>
      <c r="E118" s="24"/>
      <c r="F118" s="4">
        <v>4</v>
      </c>
      <c r="H118" s="5">
        <v>178</v>
      </c>
      <c r="I118" s="25"/>
    </row>
    <row r="119" spans="1:9" ht="15">
      <c r="A119" s="27"/>
      <c r="B119" s="28" t="s">
        <v>21</v>
      </c>
      <c r="C119" s="29">
        <v>257</v>
      </c>
      <c r="D119" s="24"/>
      <c r="E119" s="24"/>
      <c r="F119" s="4">
        <v>1</v>
      </c>
      <c r="H119" s="5">
        <v>251</v>
      </c>
      <c r="I119" s="25"/>
    </row>
    <row r="120" spans="1:9" ht="15">
      <c r="A120" s="27"/>
      <c r="B120" s="28" t="s">
        <v>22</v>
      </c>
      <c r="C120" s="29">
        <v>268</v>
      </c>
      <c r="D120" s="24"/>
      <c r="E120" s="24"/>
      <c r="F120" s="4">
        <v>2</v>
      </c>
      <c r="H120" s="5">
        <v>329</v>
      </c>
      <c r="I120" s="25"/>
    </row>
    <row r="121" spans="1:64" ht="15">
      <c r="A121" s="34">
        <v>39</v>
      </c>
      <c r="B121" s="36" t="s">
        <v>56</v>
      </c>
      <c r="C121" s="37">
        <v>7619</v>
      </c>
      <c r="D121" s="24"/>
      <c r="E121" s="24"/>
      <c r="F121" s="4">
        <v>1</v>
      </c>
      <c r="G121" s="26"/>
      <c r="H121" s="26">
        <v>6217</v>
      </c>
      <c r="I121" s="2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9" ht="15">
      <c r="A122" s="27"/>
      <c r="B122" s="28" t="s">
        <v>19</v>
      </c>
      <c r="C122" s="29">
        <v>5374</v>
      </c>
      <c r="D122" s="24"/>
      <c r="E122" s="24"/>
      <c r="F122" s="4">
        <v>0</v>
      </c>
      <c r="H122" s="5">
        <v>4392</v>
      </c>
      <c r="I122" s="25"/>
    </row>
    <row r="123" spans="1:9" ht="15">
      <c r="A123" s="27"/>
      <c r="B123" s="28" t="s">
        <v>20</v>
      </c>
      <c r="C123" s="29">
        <v>877</v>
      </c>
      <c r="D123" s="24"/>
      <c r="E123" s="24"/>
      <c r="F123" s="4">
        <v>0</v>
      </c>
      <c r="H123" s="5">
        <v>710</v>
      </c>
      <c r="I123" s="25"/>
    </row>
    <row r="124" spans="1:9" ht="15">
      <c r="A124" s="27"/>
      <c r="B124" s="28" t="s">
        <v>21</v>
      </c>
      <c r="C124" s="29">
        <v>679</v>
      </c>
      <c r="D124" s="24"/>
      <c r="E124" s="24"/>
      <c r="F124" s="4">
        <v>0</v>
      </c>
      <c r="H124" s="5">
        <v>552</v>
      </c>
      <c r="I124" s="25"/>
    </row>
    <row r="125" spans="1:9" ht="15">
      <c r="A125" s="27"/>
      <c r="B125" s="28" t="s">
        <v>22</v>
      </c>
      <c r="C125" s="29">
        <v>690</v>
      </c>
      <c r="D125" s="24"/>
      <c r="E125" s="24"/>
      <c r="F125" s="4">
        <v>0</v>
      </c>
      <c r="H125" s="5">
        <v>563</v>
      </c>
      <c r="I125" s="25"/>
    </row>
    <row r="126" spans="1:64" ht="15">
      <c r="A126" s="34">
        <v>40</v>
      </c>
      <c r="B126" s="36" t="s">
        <v>57</v>
      </c>
      <c r="C126" s="37">
        <v>712</v>
      </c>
      <c r="D126" s="24"/>
      <c r="E126" s="24"/>
      <c r="F126" s="4">
        <v>0</v>
      </c>
      <c r="G126" s="26"/>
      <c r="H126" s="26">
        <v>599</v>
      </c>
      <c r="I126" s="2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9" ht="15">
      <c r="A127" s="27"/>
      <c r="B127" s="28" t="s">
        <v>19</v>
      </c>
      <c r="C127" s="29">
        <v>578</v>
      </c>
      <c r="D127" s="24"/>
      <c r="E127" s="24"/>
      <c r="F127" s="4">
        <v>0</v>
      </c>
      <c r="H127" s="5">
        <v>484</v>
      </c>
      <c r="I127" s="25"/>
    </row>
    <row r="128" spans="1:9" ht="15">
      <c r="A128" s="27"/>
      <c r="B128" s="28" t="s">
        <v>20</v>
      </c>
      <c r="C128" s="29">
        <v>53</v>
      </c>
      <c r="D128" s="24"/>
      <c r="E128" s="24"/>
      <c r="F128" s="4">
        <v>0</v>
      </c>
      <c r="H128" s="5">
        <v>43</v>
      </c>
      <c r="I128" s="25"/>
    </row>
    <row r="129" spans="1:9" ht="15">
      <c r="A129" s="27"/>
      <c r="B129" s="28" t="s">
        <v>21</v>
      </c>
      <c r="C129" s="29">
        <v>37</v>
      </c>
      <c r="D129" s="24"/>
      <c r="E129" s="24"/>
      <c r="F129" s="4">
        <v>0</v>
      </c>
      <c r="H129" s="5">
        <v>30</v>
      </c>
      <c r="I129" s="25"/>
    </row>
    <row r="130" spans="1:9" ht="15">
      <c r="A130" s="27"/>
      <c r="B130" s="28" t="s">
        <v>22</v>
      </c>
      <c r="C130" s="29">
        <v>44</v>
      </c>
      <c r="D130" s="24"/>
      <c r="E130" s="24"/>
      <c r="F130" s="4">
        <v>0</v>
      </c>
      <c r="H130" s="5">
        <v>36</v>
      </c>
      <c r="I130" s="25"/>
    </row>
    <row r="131" spans="1:64" ht="15">
      <c r="A131" s="34">
        <v>41</v>
      </c>
      <c r="B131" s="36" t="s">
        <v>58</v>
      </c>
      <c r="C131" s="37">
        <v>1528</v>
      </c>
      <c r="D131" s="24"/>
      <c r="E131" s="24"/>
      <c r="F131" s="4">
        <v>0</v>
      </c>
      <c r="G131" s="26"/>
      <c r="H131" s="26">
        <v>7499</v>
      </c>
      <c r="I131" s="2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9" ht="15">
      <c r="A132" s="27"/>
      <c r="B132" s="28" t="s">
        <v>19</v>
      </c>
      <c r="C132" s="29">
        <v>1394</v>
      </c>
      <c r="D132" s="24"/>
      <c r="E132" s="24"/>
      <c r="F132" s="4">
        <v>0</v>
      </c>
      <c r="H132" s="5">
        <v>7382.5</v>
      </c>
      <c r="I132" s="25"/>
    </row>
    <row r="133" spans="1:9" ht="15">
      <c r="A133" s="27"/>
      <c r="B133" s="28" t="s">
        <v>20</v>
      </c>
      <c r="C133" s="29">
        <v>51</v>
      </c>
      <c r="D133" s="24"/>
      <c r="E133" s="24"/>
      <c r="F133" s="4">
        <v>0</v>
      </c>
      <c r="H133" s="5">
        <v>39</v>
      </c>
      <c r="I133" s="25"/>
    </row>
    <row r="134" spans="1:9" ht="15">
      <c r="A134" s="27"/>
      <c r="B134" s="28" t="s">
        <v>21</v>
      </c>
      <c r="C134" s="29">
        <v>27</v>
      </c>
      <c r="D134" s="24"/>
      <c r="E134" s="24"/>
      <c r="F134" s="4">
        <v>0</v>
      </c>
      <c r="H134" s="5">
        <v>30</v>
      </c>
      <c r="I134" s="25"/>
    </row>
    <row r="135" spans="1:9" ht="15">
      <c r="A135" s="27"/>
      <c r="B135" s="28" t="s">
        <v>22</v>
      </c>
      <c r="C135" s="29">
        <v>56</v>
      </c>
      <c r="D135" s="24"/>
      <c r="E135" s="24"/>
      <c r="F135" s="4">
        <v>0</v>
      </c>
      <c r="H135" s="5">
        <v>47.5</v>
      </c>
      <c r="I135" s="25"/>
    </row>
    <row r="136" spans="1:64" ht="15">
      <c r="A136" s="34">
        <v>42</v>
      </c>
      <c r="B136" s="36" t="s">
        <v>59</v>
      </c>
      <c r="C136" s="37">
        <v>6927</v>
      </c>
      <c r="D136" s="24"/>
      <c r="E136" s="24"/>
      <c r="F136" s="4">
        <v>0</v>
      </c>
      <c r="G136" s="26"/>
      <c r="H136" s="26">
        <v>5607.5</v>
      </c>
      <c r="I136" s="2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9" ht="15">
      <c r="A137" s="27"/>
      <c r="B137" s="28" t="s">
        <v>19</v>
      </c>
      <c r="C137" s="29">
        <v>6724</v>
      </c>
      <c r="D137" s="24"/>
      <c r="E137" s="24"/>
      <c r="F137" s="4">
        <v>0</v>
      </c>
      <c r="H137" s="5">
        <v>5433.5</v>
      </c>
      <c r="I137" s="25"/>
    </row>
    <row r="138" spans="1:9" ht="15">
      <c r="A138" s="27"/>
      <c r="B138" s="28" t="s">
        <v>20</v>
      </c>
      <c r="C138" s="29">
        <v>107</v>
      </c>
      <c r="D138" s="24"/>
      <c r="E138" s="24"/>
      <c r="F138" s="4">
        <v>0</v>
      </c>
      <c r="H138" s="5">
        <v>87</v>
      </c>
      <c r="I138" s="25"/>
    </row>
    <row r="139" spans="1:9" ht="15">
      <c r="A139" s="27"/>
      <c r="B139" s="28" t="s">
        <v>21</v>
      </c>
      <c r="C139" s="29">
        <v>35</v>
      </c>
      <c r="D139" s="24"/>
      <c r="E139" s="24"/>
      <c r="F139" s="4">
        <v>0</v>
      </c>
      <c r="H139" s="5">
        <v>29</v>
      </c>
      <c r="I139" s="25"/>
    </row>
    <row r="140" spans="1:9" ht="15">
      <c r="A140" s="27"/>
      <c r="B140" s="28" t="s">
        <v>22</v>
      </c>
      <c r="C140" s="29">
        <v>61</v>
      </c>
      <c r="D140" s="24"/>
      <c r="E140" s="24"/>
      <c r="F140" s="4">
        <v>0</v>
      </c>
      <c r="H140" s="5">
        <v>49</v>
      </c>
      <c r="I140" s="25"/>
    </row>
    <row r="141" spans="1:9" ht="15">
      <c r="A141" s="34">
        <v>43</v>
      </c>
      <c r="B141" s="36" t="s">
        <v>60</v>
      </c>
      <c r="C141" s="37">
        <v>5647</v>
      </c>
      <c r="D141" s="24"/>
      <c r="E141" s="24"/>
      <c r="F141" s="4">
        <v>0</v>
      </c>
      <c r="H141" s="5">
        <v>4572.5</v>
      </c>
      <c r="I141" s="25"/>
    </row>
    <row r="142" spans="1:64" ht="15">
      <c r="A142" s="34">
        <v>44</v>
      </c>
      <c r="B142" s="36" t="s">
        <v>61</v>
      </c>
      <c r="C142" s="37">
        <v>7922</v>
      </c>
      <c r="D142" s="24"/>
      <c r="E142" s="24"/>
      <c r="F142" s="4">
        <v>0</v>
      </c>
      <c r="G142" s="26"/>
      <c r="H142" s="26">
        <v>6399</v>
      </c>
      <c r="I142" s="2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9" ht="15">
      <c r="A143" s="27"/>
      <c r="B143" s="28" t="s">
        <v>19</v>
      </c>
      <c r="C143" s="29">
        <v>7756</v>
      </c>
      <c r="D143" s="24"/>
      <c r="E143" s="24"/>
      <c r="F143" s="4">
        <v>0</v>
      </c>
      <c r="H143" s="5">
        <v>6265</v>
      </c>
      <c r="I143" s="25"/>
    </row>
    <row r="144" spans="1:9" ht="15">
      <c r="A144" s="27"/>
      <c r="B144" s="28" t="s">
        <v>20</v>
      </c>
      <c r="C144" s="29">
        <v>103</v>
      </c>
      <c r="D144" s="24"/>
      <c r="E144" s="24"/>
      <c r="F144" s="4">
        <v>0</v>
      </c>
      <c r="H144" s="5">
        <v>83</v>
      </c>
      <c r="I144" s="25"/>
    </row>
    <row r="145" spans="1:9" ht="15">
      <c r="A145" s="27"/>
      <c r="B145" s="28" t="s">
        <v>21</v>
      </c>
      <c r="C145" s="29">
        <v>21</v>
      </c>
      <c r="D145" s="24"/>
      <c r="E145" s="24"/>
      <c r="F145" s="4">
        <v>0</v>
      </c>
      <c r="H145" s="5">
        <v>17</v>
      </c>
      <c r="I145" s="25"/>
    </row>
    <row r="146" spans="1:9" ht="15">
      <c r="A146" s="27"/>
      <c r="B146" s="28" t="s">
        <v>22</v>
      </c>
      <c r="C146" s="29">
        <v>42</v>
      </c>
      <c r="D146" s="24"/>
      <c r="E146" s="24"/>
      <c r="F146" s="4">
        <v>0</v>
      </c>
      <c r="H146" s="5">
        <v>34</v>
      </c>
      <c r="I146" s="25"/>
    </row>
    <row r="147" spans="1:64" ht="15">
      <c r="A147" s="34">
        <v>45</v>
      </c>
      <c r="B147" s="36" t="s">
        <v>62</v>
      </c>
      <c r="C147" s="37">
        <v>6</v>
      </c>
      <c r="D147" s="24"/>
      <c r="E147" s="24"/>
      <c r="F147" s="4">
        <v>0</v>
      </c>
      <c r="G147" s="26"/>
      <c r="H147" s="26">
        <v>5</v>
      </c>
      <c r="I147" s="2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9" ht="15">
      <c r="A148" s="27"/>
      <c r="B148" s="28" t="s">
        <v>19</v>
      </c>
      <c r="C148" s="29">
        <v>4</v>
      </c>
      <c r="D148" s="24"/>
      <c r="E148" s="24"/>
      <c r="F148" s="4">
        <v>0</v>
      </c>
      <c r="H148" s="5">
        <v>3</v>
      </c>
      <c r="I148" s="25"/>
    </row>
    <row r="149" spans="1:9" ht="15">
      <c r="A149" s="27"/>
      <c r="B149" s="28" t="s">
        <v>20</v>
      </c>
      <c r="C149" s="29">
        <v>2</v>
      </c>
      <c r="D149" s="24"/>
      <c r="E149" s="24"/>
      <c r="F149" s="4">
        <v>0</v>
      </c>
      <c r="H149" s="5">
        <v>2</v>
      </c>
      <c r="I149" s="25"/>
    </row>
    <row r="150" spans="1:9" ht="15">
      <c r="A150" s="27"/>
      <c r="B150" s="28" t="s">
        <v>21</v>
      </c>
      <c r="C150" s="29">
        <v>0</v>
      </c>
      <c r="D150" s="24"/>
      <c r="E150" s="24"/>
      <c r="F150" s="4">
        <v>0</v>
      </c>
      <c r="H150" s="5">
        <v>0</v>
      </c>
      <c r="I150" s="25"/>
    </row>
    <row r="151" spans="1:9" ht="15">
      <c r="A151" s="27"/>
      <c r="B151" s="28" t="s">
        <v>22</v>
      </c>
      <c r="C151" s="29">
        <v>0</v>
      </c>
      <c r="D151" s="24"/>
      <c r="E151" s="24"/>
      <c r="F151" s="4">
        <v>0</v>
      </c>
      <c r="H151" s="5">
        <v>0</v>
      </c>
      <c r="I151" s="25"/>
    </row>
    <row r="152" spans="1:64" ht="15">
      <c r="A152" s="34">
        <v>46</v>
      </c>
      <c r="B152" s="36" t="s">
        <v>63</v>
      </c>
      <c r="C152" s="37">
        <v>24</v>
      </c>
      <c r="D152" s="24"/>
      <c r="E152" s="24"/>
      <c r="G152" s="26"/>
      <c r="H152" s="26">
        <v>24</v>
      </c>
      <c r="I152" s="2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9" ht="15">
      <c r="A153" s="34"/>
      <c r="B153" s="28" t="s">
        <v>19</v>
      </c>
      <c r="C153" s="29">
        <v>24</v>
      </c>
      <c r="D153" s="24"/>
      <c r="E153" s="46"/>
      <c r="H153" s="5">
        <v>24</v>
      </c>
      <c r="I153" s="47"/>
    </row>
    <row r="154" spans="1:9" ht="15">
      <c r="A154" s="34"/>
      <c r="B154" s="28" t="s">
        <v>20</v>
      </c>
      <c r="C154" s="29">
        <v>24</v>
      </c>
      <c r="D154" s="24"/>
      <c r="E154" s="46"/>
      <c r="H154" s="5">
        <v>24</v>
      </c>
      <c r="I154" s="47"/>
    </row>
    <row r="155" spans="1:9" ht="15">
      <c r="A155" s="34"/>
      <c r="B155" s="28" t="s">
        <v>21</v>
      </c>
      <c r="C155" s="29">
        <v>24</v>
      </c>
      <c r="D155" s="24"/>
      <c r="E155" s="46"/>
      <c r="H155" s="5">
        <v>24</v>
      </c>
      <c r="I155" s="47"/>
    </row>
    <row r="156" spans="1:9" ht="13.5" customHeight="1">
      <c r="A156" s="34"/>
      <c r="B156" s="28" t="s">
        <v>22</v>
      </c>
      <c r="C156" s="29">
        <v>24</v>
      </c>
      <c r="D156" s="24"/>
      <c r="E156" s="46"/>
      <c r="H156" s="5">
        <v>24</v>
      </c>
      <c r="I156" s="47"/>
    </row>
    <row r="157" spans="1:9" ht="15">
      <c r="A157" s="34">
        <v>47</v>
      </c>
      <c r="B157" s="36" t="s">
        <v>64</v>
      </c>
      <c r="C157" s="37">
        <v>743.72</v>
      </c>
      <c r="D157" s="24"/>
      <c r="E157" s="24"/>
      <c r="F157" s="4">
        <v>0</v>
      </c>
      <c r="H157" s="5">
        <v>743.72</v>
      </c>
      <c r="I157" s="39"/>
    </row>
    <row r="158" spans="1:9" ht="15">
      <c r="A158" s="34">
        <v>48</v>
      </c>
      <c r="B158" s="36" t="s">
        <v>65</v>
      </c>
      <c r="C158" s="37">
        <v>995.93</v>
      </c>
      <c r="D158" s="24"/>
      <c r="E158" s="24"/>
      <c r="F158" s="4">
        <v>0</v>
      </c>
      <c r="H158" s="5">
        <v>994.92</v>
      </c>
      <c r="I158" s="39"/>
    </row>
    <row r="159" spans="1:9" ht="15">
      <c r="A159" s="34">
        <v>49</v>
      </c>
      <c r="B159" s="36" t="s">
        <v>66</v>
      </c>
      <c r="C159" s="37">
        <v>181238</v>
      </c>
      <c r="D159" s="24"/>
      <c r="E159" s="24"/>
      <c r="H159" s="5">
        <v>177515</v>
      </c>
      <c r="I159" s="25"/>
    </row>
    <row r="160" spans="1:9" ht="15">
      <c r="A160" s="34">
        <v>50</v>
      </c>
      <c r="B160" s="36" t="s">
        <v>67</v>
      </c>
      <c r="C160" s="37">
        <v>0.6267652611705481</v>
      </c>
      <c r="D160" s="24"/>
      <c r="E160" s="24"/>
      <c r="H160" s="5">
        <v>0.6261296412838261</v>
      </c>
      <c r="I160" s="25"/>
    </row>
    <row r="161" spans="1:64" ht="15">
      <c r="A161" s="34">
        <v>51</v>
      </c>
      <c r="B161" s="36" t="s">
        <v>68</v>
      </c>
      <c r="C161" s="37">
        <v>33173.24</v>
      </c>
      <c r="D161" s="24"/>
      <c r="E161" s="24"/>
      <c r="G161" s="26"/>
      <c r="H161" s="26">
        <v>30741</v>
      </c>
      <c r="I161" s="2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9" ht="15">
      <c r="A162" s="27"/>
      <c r="B162" s="28" t="s">
        <v>19</v>
      </c>
      <c r="C162" s="37">
        <v>27815.68</v>
      </c>
      <c r="D162" s="24"/>
      <c r="E162" s="24"/>
      <c r="H162" s="5">
        <v>25180</v>
      </c>
      <c r="I162" s="25"/>
    </row>
    <row r="163" spans="1:9" ht="15">
      <c r="A163" s="27"/>
      <c r="B163" s="28" t="s">
        <v>20</v>
      </c>
      <c r="C163" s="37">
        <v>3016.44</v>
      </c>
      <c r="D163" s="24"/>
      <c r="E163" s="24"/>
      <c r="H163" s="5">
        <v>2999</v>
      </c>
      <c r="I163" s="25"/>
    </row>
    <row r="164" spans="1:9" ht="15">
      <c r="A164" s="27"/>
      <c r="B164" s="28" t="s">
        <v>21</v>
      </c>
      <c r="C164" s="37">
        <v>374</v>
      </c>
      <c r="D164" s="24"/>
      <c r="E164" s="24"/>
      <c r="H164" s="5">
        <v>339</v>
      </c>
      <c r="I164" s="25"/>
    </row>
    <row r="165" spans="1:9" ht="15">
      <c r="A165" s="27"/>
      <c r="B165" s="28" t="s">
        <v>22</v>
      </c>
      <c r="C165" s="37">
        <v>2106</v>
      </c>
      <c r="D165" s="24"/>
      <c r="E165" s="24"/>
      <c r="H165" s="5">
        <v>2223</v>
      </c>
      <c r="I165" s="25"/>
    </row>
    <row r="166" spans="1:64" ht="15">
      <c r="A166" s="34">
        <v>52</v>
      </c>
      <c r="B166" s="36" t="s">
        <v>69</v>
      </c>
      <c r="C166" s="37">
        <v>433</v>
      </c>
      <c r="D166" s="24"/>
      <c r="E166" s="24"/>
      <c r="G166" s="26"/>
      <c r="H166" s="26">
        <v>293</v>
      </c>
      <c r="I166" s="2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9" ht="15">
      <c r="A167" s="27"/>
      <c r="B167" s="28" t="s">
        <v>19</v>
      </c>
      <c r="C167" s="37">
        <v>398</v>
      </c>
      <c r="D167" s="24"/>
      <c r="E167" s="24"/>
      <c r="G167" s="4"/>
      <c r="H167" s="5">
        <v>268</v>
      </c>
      <c r="I167" s="25"/>
    </row>
    <row r="168" spans="1:9" ht="15">
      <c r="A168" s="27"/>
      <c r="B168" s="28" t="s">
        <v>20</v>
      </c>
      <c r="C168" s="37">
        <v>0</v>
      </c>
      <c r="D168" s="24"/>
      <c r="E168" s="24"/>
      <c r="G168" s="4"/>
      <c r="H168" s="5">
        <v>0</v>
      </c>
      <c r="I168" s="25"/>
    </row>
    <row r="169" spans="1:9" ht="15">
      <c r="A169" s="27"/>
      <c r="B169" s="28" t="s">
        <v>21</v>
      </c>
      <c r="C169" s="37">
        <v>7</v>
      </c>
      <c r="D169" s="24"/>
      <c r="E169" s="24"/>
      <c r="G169" s="4"/>
      <c r="H169" s="5">
        <v>3</v>
      </c>
      <c r="I169" s="25"/>
    </row>
    <row r="170" spans="1:9" ht="15">
      <c r="A170" s="27"/>
      <c r="B170" s="28" t="s">
        <v>22</v>
      </c>
      <c r="C170" s="37">
        <v>28</v>
      </c>
      <c r="D170" s="24"/>
      <c r="E170" s="24"/>
      <c r="G170" s="4"/>
      <c r="H170" s="5">
        <v>20</v>
      </c>
      <c r="I170" s="25"/>
    </row>
    <row r="171" spans="1:64" ht="15">
      <c r="A171" s="34">
        <v>53</v>
      </c>
      <c r="B171" s="36" t="s">
        <v>70</v>
      </c>
      <c r="C171" s="37">
        <v>0</v>
      </c>
      <c r="D171" s="24"/>
      <c r="E171" s="24"/>
      <c r="G171" s="26"/>
      <c r="H171" s="26">
        <v>1650</v>
      </c>
      <c r="I171" s="2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9" ht="15">
      <c r="A172" s="27"/>
      <c r="B172" s="28" t="s">
        <v>71</v>
      </c>
      <c r="C172" s="37">
        <v>0</v>
      </c>
      <c r="D172" s="24"/>
      <c r="E172" s="24"/>
      <c r="H172" s="5">
        <v>1650</v>
      </c>
      <c r="I172" s="25"/>
    </row>
    <row r="173" spans="1:9" ht="15">
      <c r="A173" s="27"/>
      <c r="B173" s="28" t="s">
        <v>72</v>
      </c>
      <c r="C173" s="37">
        <v>0</v>
      </c>
      <c r="D173" s="24"/>
      <c r="E173" s="24"/>
      <c r="H173" s="5">
        <v>0</v>
      </c>
      <c r="I173" s="25"/>
    </row>
    <row r="174" spans="1:9" ht="15">
      <c r="A174" s="27"/>
      <c r="B174" s="28" t="s">
        <v>73</v>
      </c>
      <c r="C174" s="37">
        <v>0</v>
      </c>
      <c r="D174" s="24"/>
      <c r="E174" s="24"/>
      <c r="H174" s="5">
        <v>0</v>
      </c>
      <c r="I174" s="25"/>
    </row>
    <row r="175" spans="1:9" ht="15">
      <c r="A175" s="27"/>
      <c r="B175" s="28"/>
      <c r="C175" s="37">
        <v>0</v>
      </c>
      <c r="D175" s="24"/>
      <c r="E175" s="24"/>
      <c r="H175" s="5">
        <v>0</v>
      </c>
      <c r="I175" s="25"/>
    </row>
    <row r="176" spans="1:64" ht="15">
      <c r="A176" s="34">
        <v>54</v>
      </c>
      <c r="B176" s="36" t="s">
        <v>74</v>
      </c>
      <c r="C176" s="37">
        <v>2241</v>
      </c>
      <c r="D176" s="24"/>
      <c r="E176" s="24"/>
      <c r="F176" s="4">
        <v>0</v>
      </c>
      <c r="G176" s="26"/>
      <c r="H176" s="26">
        <v>1831</v>
      </c>
      <c r="I176" s="2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9" ht="15">
      <c r="A177" s="27"/>
      <c r="B177" s="28" t="s">
        <v>19</v>
      </c>
      <c r="C177" s="37">
        <v>2074</v>
      </c>
      <c r="D177" s="24"/>
      <c r="E177" s="24"/>
      <c r="F177" s="4">
        <v>0</v>
      </c>
      <c r="H177" s="5">
        <v>1695</v>
      </c>
      <c r="I177" s="25"/>
    </row>
    <row r="178" spans="1:9" ht="15">
      <c r="A178" s="27"/>
      <c r="B178" s="28" t="s">
        <v>20</v>
      </c>
      <c r="C178" s="37">
        <v>48</v>
      </c>
      <c r="D178" s="24"/>
      <c r="E178" s="24"/>
      <c r="F178" s="4">
        <v>0</v>
      </c>
      <c r="H178" s="5">
        <v>39</v>
      </c>
      <c r="I178" s="25"/>
    </row>
    <row r="179" spans="1:9" ht="15">
      <c r="A179" s="27"/>
      <c r="B179" s="28" t="s">
        <v>21</v>
      </c>
      <c r="C179" s="37">
        <v>18</v>
      </c>
      <c r="D179" s="24"/>
      <c r="E179" s="24"/>
      <c r="F179" s="4">
        <v>0</v>
      </c>
      <c r="H179" s="5">
        <v>16</v>
      </c>
      <c r="I179" s="25"/>
    </row>
    <row r="180" spans="1:9" ht="15">
      <c r="A180" s="27"/>
      <c r="B180" s="28" t="s">
        <v>22</v>
      </c>
      <c r="C180" s="37">
        <v>99</v>
      </c>
      <c r="D180" s="24"/>
      <c r="E180" s="24"/>
      <c r="F180" s="4">
        <v>0</v>
      </c>
      <c r="H180" s="5">
        <v>83</v>
      </c>
      <c r="I180" s="25"/>
    </row>
    <row r="181" spans="1:64" ht="15">
      <c r="A181" s="34">
        <v>55</v>
      </c>
      <c r="B181" s="36" t="s">
        <v>75</v>
      </c>
      <c r="C181" s="37">
        <v>2356</v>
      </c>
      <c r="D181" s="24"/>
      <c r="E181" s="24"/>
      <c r="F181" s="4">
        <v>-98</v>
      </c>
      <c r="G181" s="26"/>
      <c r="H181" s="26">
        <v>1847</v>
      </c>
      <c r="I181" s="2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9" ht="15">
      <c r="A182" s="27"/>
      <c r="B182" s="28" t="s">
        <v>19</v>
      </c>
      <c r="C182" s="37">
        <v>2191</v>
      </c>
      <c r="D182" s="24"/>
      <c r="E182" s="24"/>
      <c r="F182" s="4">
        <v>-98</v>
      </c>
      <c r="H182" s="5">
        <v>1710</v>
      </c>
      <c r="I182" s="25"/>
    </row>
    <row r="183" spans="1:9" ht="15">
      <c r="A183" s="27"/>
      <c r="B183" s="28" t="s">
        <v>20</v>
      </c>
      <c r="C183" s="37">
        <v>48</v>
      </c>
      <c r="D183" s="24"/>
      <c r="E183" s="24"/>
      <c r="F183" s="4">
        <v>0</v>
      </c>
      <c r="H183" s="5">
        <v>39</v>
      </c>
      <c r="I183" s="25"/>
    </row>
    <row r="184" spans="1:9" ht="15">
      <c r="A184" s="27"/>
      <c r="B184" s="28" t="s">
        <v>21</v>
      </c>
      <c r="C184" s="37">
        <v>18</v>
      </c>
      <c r="D184" s="24"/>
      <c r="E184" s="24"/>
      <c r="F184" s="4">
        <v>0</v>
      </c>
      <c r="H184" s="5">
        <v>16</v>
      </c>
      <c r="I184" s="25"/>
    </row>
    <row r="185" spans="1:9" ht="15">
      <c r="A185" s="27"/>
      <c r="B185" s="28" t="s">
        <v>22</v>
      </c>
      <c r="C185" s="37">
        <v>99</v>
      </c>
      <c r="D185" s="24"/>
      <c r="E185" s="24"/>
      <c r="F185" s="4">
        <v>0</v>
      </c>
      <c r="H185" s="5">
        <v>83</v>
      </c>
      <c r="I185" s="25"/>
    </row>
    <row r="186" spans="1:64" ht="15">
      <c r="A186" s="34">
        <v>56</v>
      </c>
      <c r="B186" s="36" t="s">
        <v>76</v>
      </c>
      <c r="C186" s="37">
        <v>2253</v>
      </c>
      <c r="D186" s="24"/>
      <c r="E186" s="24"/>
      <c r="F186" s="4">
        <v>0</v>
      </c>
      <c r="G186" s="26"/>
      <c r="H186" s="26">
        <v>1839</v>
      </c>
      <c r="I186" s="2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9" ht="15">
      <c r="A187" s="27"/>
      <c r="B187" s="28" t="s">
        <v>19</v>
      </c>
      <c r="C187" s="37">
        <v>2083</v>
      </c>
      <c r="D187" s="24"/>
      <c r="E187" s="24"/>
      <c r="F187" s="4">
        <v>0</v>
      </c>
      <c r="H187" s="5">
        <v>1701</v>
      </c>
      <c r="I187" s="25"/>
    </row>
    <row r="188" spans="1:9" ht="15">
      <c r="A188" s="27"/>
      <c r="B188" s="28" t="s">
        <v>20</v>
      </c>
      <c r="C188" s="37">
        <v>48</v>
      </c>
      <c r="D188" s="24"/>
      <c r="E188" s="24"/>
      <c r="F188" s="4">
        <v>0</v>
      </c>
      <c r="H188" s="5">
        <v>39</v>
      </c>
      <c r="I188" s="25"/>
    </row>
    <row r="189" spans="1:9" ht="15">
      <c r="A189" s="27"/>
      <c r="B189" s="28" t="s">
        <v>21</v>
      </c>
      <c r="C189" s="37">
        <v>18</v>
      </c>
      <c r="D189" s="24"/>
      <c r="E189" s="24"/>
      <c r="F189" s="4">
        <v>0</v>
      </c>
      <c r="H189" s="5">
        <v>16</v>
      </c>
      <c r="I189" s="25"/>
    </row>
    <row r="190" spans="1:9" ht="15">
      <c r="A190" s="27"/>
      <c r="B190" s="28" t="s">
        <v>22</v>
      </c>
      <c r="C190" s="37">
        <v>99</v>
      </c>
      <c r="D190" s="24"/>
      <c r="E190" s="24"/>
      <c r="F190" s="4">
        <v>0</v>
      </c>
      <c r="H190" s="5">
        <v>83</v>
      </c>
      <c r="I190" s="25"/>
    </row>
    <row r="191" spans="1:9" ht="15">
      <c r="A191" s="34">
        <v>57</v>
      </c>
      <c r="B191" s="36" t="s">
        <v>77</v>
      </c>
      <c r="C191" s="37">
        <v>868</v>
      </c>
      <c r="D191" s="24"/>
      <c r="E191" s="24"/>
      <c r="F191" s="4">
        <v>0</v>
      </c>
      <c r="H191" s="5">
        <v>700</v>
      </c>
      <c r="I191" s="25"/>
    </row>
    <row r="192" spans="1:9" ht="15">
      <c r="A192" s="34">
        <v>58</v>
      </c>
      <c r="B192" s="36" t="s">
        <v>78</v>
      </c>
      <c r="C192" s="37">
        <v>868</v>
      </c>
      <c r="D192" s="24"/>
      <c r="E192" s="24"/>
      <c r="F192" s="4">
        <v>0</v>
      </c>
      <c r="H192" s="5">
        <v>700</v>
      </c>
      <c r="I192" s="25"/>
    </row>
    <row r="193" spans="1:9" ht="15">
      <c r="A193" s="34">
        <v>59</v>
      </c>
      <c r="B193" s="36" t="s">
        <v>79</v>
      </c>
      <c r="C193" s="37">
        <v>8963598.54</v>
      </c>
      <c r="D193" s="24"/>
      <c r="E193" s="24"/>
      <c r="F193" s="4">
        <v>0</v>
      </c>
      <c r="H193" s="5">
        <v>6504701.3</v>
      </c>
      <c r="I193" s="25"/>
    </row>
    <row r="194" spans="1:9" ht="15">
      <c r="A194" s="34">
        <v>60</v>
      </c>
      <c r="B194" s="36" t="s">
        <v>80</v>
      </c>
      <c r="C194" s="48">
        <v>3.43</v>
      </c>
      <c r="D194" s="24"/>
      <c r="E194" s="24"/>
      <c r="F194" s="4">
        <v>3.432</v>
      </c>
      <c r="H194" s="5">
        <v>3.43</v>
      </c>
      <c r="I194" s="39"/>
    </row>
    <row r="195" spans="1:9" ht="15">
      <c r="A195" s="34">
        <v>61</v>
      </c>
      <c r="B195" s="36" t="s">
        <v>81</v>
      </c>
      <c r="C195" s="37">
        <v>30721488.14</v>
      </c>
      <c r="D195" s="24"/>
      <c r="E195" s="24"/>
      <c r="F195" s="4">
        <v>0</v>
      </c>
      <c r="H195" s="5">
        <v>23284032.77</v>
      </c>
      <c r="I195" s="39"/>
    </row>
    <row r="196" spans="1:9" ht="25.5">
      <c r="A196" s="34">
        <v>62</v>
      </c>
      <c r="B196" s="45" t="s">
        <v>82</v>
      </c>
      <c r="C196" s="37">
        <v>5719450.00207</v>
      </c>
      <c r="D196" s="24"/>
      <c r="E196" s="24"/>
      <c r="H196" s="5">
        <v>3984967.33</v>
      </c>
      <c r="I196" s="25"/>
    </row>
    <row r="197" spans="1:64" ht="26.25">
      <c r="A197" s="34">
        <v>63</v>
      </c>
      <c r="B197" s="43" t="s">
        <v>83</v>
      </c>
      <c r="C197" s="37">
        <v>132</v>
      </c>
      <c r="D197" s="24"/>
      <c r="E197" s="24"/>
      <c r="G197" s="26"/>
      <c r="H197" s="26">
        <v>147</v>
      </c>
      <c r="I197" s="2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9" ht="15">
      <c r="A198" s="27"/>
      <c r="B198" s="28" t="s">
        <v>19</v>
      </c>
      <c r="C198" s="29">
        <v>0</v>
      </c>
      <c r="D198" s="24"/>
      <c r="E198" s="24"/>
      <c r="H198" s="5">
        <v>0</v>
      </c>
      <c r="I198" s="25"/>
    </row>
    <row r="199" spans="1:9" ht="15">
      <c r="A199" s="27"/>
      <c r="B199" s="28" t="s">
        <v>20</v>
      </c>
      <c r="C199" s="29">
        <v>0</v>
      </c>
      <c r="D199" s="24"/>
      <c r="E199" s="24"/>
      <c r="H199" s="5">
        <v>0</v>
      </c>
      <c r="I199" s="25"/>
    </row>
    <row r="200" spans="1:9" ht="15">
      <c r="A200" s="27"/>
      <c r="B200" s="28" t="s">
        <v>21</v>
      </c>
      <c r="C200" s="29">
        <v>0</v>
      </c>
      <c r="D200" s="24"/>
      <c r="E200" s="24"/>
      <c r="H200" s="5">
        <v>0</v>
      </c>
      <c r="I200" s="25"/>
    </row>
    <row r="201" spans="1:9" ht="15">
      <c r="A201" s="27"/>
      <c r="B201" s="28" t="s">
        <v>22</v>
      </c>
      <c r="C201" s="29">
        <v>132</v>
      </c>
      <c r="D201" s="24"/>
      <c r="E201" s="24"/>
      <c r="H201" s="5">
        <v>147</v>
      </c>
      <c r="I201" s="25"/>
    </row>
    <row r="202" spans="1:64" ht="12.75" customHeight="1">
      <c r="A202" s="284">
        <v>64</v>
      </c>
      <c r="B202" s="287" t="s">
        <v>84</v>
      </c>
      <c r="C202" s="289">
        <v>0</v>
      </c>
      <c r="D202" s="24"/>
      <c r="E202" s="24"/>
      <c r="G202" s="26"/>
      <c r="H202" s="26">
        <v>0</v>
      </c>
      <c r="I202" s="2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9" ht="12.75">
      <c r="A203" s="284"/>
      <c r="B203" s="287"/>
      <c r="C203" s="289"/>
      <c r="D203" s="24"/>
      <c r="E203" s="24"/>
      <c r="H203" s="5">
        <v>0</v>
      </c>
      <c r="I203" s="25"/>
    </row>
    <row r="204" spans="1:9" ht="15">
      <c r="A204" s="27"/>
      <c r="B204" s="28" t="s">
        <v>19</v>
      </c>
      <c r="C204" s="29">
        <v>0</v>
      </c>
      <c r="D204" s="24"/>
      <c r="E204" s="24"/>
      <c r="H204" s="5">
        <v>0</v>
      </c>
      <c r="I204" s="25"/>
    </row>
    <row r="205" spans="1:9" ht="15">
      <c r="A205" s="27"/>
      <c r="B205" s="28" t="s">
        <v>20</v>
      </c>
      <c r="C205" s="29">
        <v>0</v>
      </c>
      <c r="D205" s="24"/>
      <c r="E205" s="24"/>
      <c r="H205" s="5">
        <v>0</v>
      </c>
      <c r="I205" s="25"/>
    </row>
    <row r="206" spans="1:9" ht="15">
      <c r="A206" s="27"/>
      <c r="B206" s="28" t="s">
        <v>21</v>
      </c>
      <c r="C206" s="29">
        <v>0</v>
      </c>
      <c r="D206" s="24"/>
      <c r="E206" s="24"/>
      <c r="H206" s="5">
        <v>0</v>
      </c>
      <c r="I206" s="25"/>
    </row>
    <row r="207" spans="1:9" ht="15">
      <c r="A207" s="27"/>
      <c r="B207" s="28" t="s">
        <v>22</v>
      </c>
      <c r="C207" s="29">
        <v>0</v>
      </c>
      <c r="D207" s="24"/>
      <c r="E207" s="24"/>
      <c r="H207" s="5">
        <v>0</v>
      </c>
      <c r="I207" s="25"/>
    </row>
    <row r="208" spans="1:64" ht="12.75" customHeight="1">
      <c r="A208" s="284">
        <v>65</v>
      </c>
      <c r="B208" s="287" t="s">
        <v>85</v>
      </c>
      <c r="C208" s="289">
        <v>538088.72</v>
      </c>
      <c r="D208" s="24"/>
      <c r="E208" s="24"/>
      <c r="G208" s="26"/>
      <c r="H208" s="26">
        <v>219681.33</v>
      </c>
      <c r="I208" s="2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9" ht="12.75">
      <c r="A209" s="284"/>
      <c r="B209" s="287"/>
      <c r="C209" s="289"/>
      <c r="D209" s="24"/>
      <c r="E209" s="24"/>
      <c r="H209" s="5">
        <v>0</v>
      </c>
      <c r="I209" s="25"/>
    </row>
    <row r="210" spans="1:9" ht="15">
      <c r="A210" s="27"/>
      <c r="B210" s="28" t="s">
        <v>19</v>
      </c>
      <c r="C210" s="29">
        <v>0</v>
      </c>
      <c r="D210" s="24"/>
      <c r="E210" s="24"/>
      <c r="H210" s="5">
        <v>0</v>
      </c>
      <c r="I210" s="25"/>
    </row>
    <row r="211" spans="1:9" ht="15">
      <c r="A211" s="27"/>
      <c r="B211" s="28" t="s">
        <v>20</v>
      </c>
      <c r="C211" s="29">
        <v>0</v>
      </c>
      <c r="D211" s="24"/>
      <c r="E211" s="24"/>
      <c r="H211" s="5">
        <v>0</v>
      </c>
      <c r="I211" s="25"/>
    </row>
    <row r="212" spans="1:9" ht="15">
      <c r="A212" s="49"/>
      <c r="B212" s="50" t="s">
        <v>21</v>
      </c>
      <c r="C212" s="51">
        <v>0</v>
      </c>
      <c r="D212" s="52"/>
      <c r="E212" s="52"/>
      <c r="H212" s="5">
        <v>0</v>
      </c>
      <c r="I212" s="53"/>
    </row>
    <row r="213" spans="1:9" ht="15">
      <c r="A213" s="27"/>
      <c r="B213" s="28" t="s">
        <v>22</v>
      </c>
      <c r="C213" s="37">
        <v>538088.72</v>
      </c>
      <c r="D213" s="24"/>
      <c r="E213" s="24"/>
      <c r="H213" s="5">
        <v>219681.33</v>
      </c>
      <c r="I213" s="25"/>
    </row>
    <row r="215" ht="12.75" hidden="1"/>
    <row r="216" spans="2:3" ht="12.75" hidden="1">
      <c r="B216" s="54" t="s">
        <v>86</v>
      </c>
      <c r="C216" s="3" t="s">
        <v>87</v>
      </c>
    </row>
    <row r="217" spans="2:3" ht="12.75" hidden="1">
      <c r="B217" s="54" t="s">
        <v>88</v>
      </c>
      <c r="C217" s="3" t="s">
        <v>89</v>
      </c>
    </row>
    <row r="218" ht="12.75" hidden="1"/>
    <row r="219" ht="12.75" hidden="1"/>
    <row r="220" ht="12.75" hidden="1"/>
    <row r="221" spans="3:9" ht="12.75" hidden="1">
      <c r="C221" s="2" t="s">
        <v>90</v>
      </c>
      <c r="I221" s="2"/>
    </row>
    <row r="222" spans="3:9" ht="12.75" hidden="1">
      <c r="C222" s="2" t="s">
        <v>91</v>
      </c>
      <c r="I222" s="2"/>
    </row>
    <row r="223" ht="12.75" hidden="1"/>
    <row r="224" ht="12.75" hidden="1"/>
    <row r="225" ht="12.75" hidden="1"/>
    <row r="226" ht="12.75" hidden="1">
      <c r="C226" s="3" t="s">
        <v>92</v>
      </c>
    </row>
    <row r="227" ht="12.75" hidden="1">
      <c r="C227" s="3" t="s">
        <v>93</v>
      </c>
    </row>
    <row r="228" ht="12.75" hidden="1"/>
    <row r="229" ht="12.75" hidden="1"/>
    <row r="246" ht="12.75"/>
    <row r="247" ht="12.75"/>
    <row r="248" ht="12.75"/>
    <row r="249" ht="12.75"/>
  </sheetData>
  <sheetProtection selectLockedCells="1" selectUnlockedCells="1"/>
  <autoFilter ref="A8:I213"/>
  <mergeCells count="24">
    <mergeCell ref="A202:A203"/>
    <mergeCell ref="B202:B203"/>
    <mergeCell ref="C202:C203"/>
    <mergeCell ref="A208:A209"/>
    <mergeCell ref="B208:B209"/>
    <mergeCell ref="C208:C209"/>
    <mergeCell ref="A99:A100"/>
    <mergeCell ref="B99:B100"/>
    <mergeCell ref="C99:C100"/>
    <mergeCell ref="A105:A106"/>
    <mergeCell ref="B105:B106"/>
    <mergeCell ref="C105:C106"/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firstPageNumber="1" useFirstPageNumber="1" horizontalDpi="300" verticalDpi="300" orientation="landscape" scale="77"/>
  <headerFooter alignWithMargins="0">
    <oddHeader>&amp;C&amp;A</oddHeader>
    <oddFooter>&amp;CPage &amp;P</oddFooter>
  </headerFooter>
  <rowBreaks count="3" manualBreakCount="3">
    <brk id="64" max="255" man="1"/>
    <brk id="125" max="255" man="1"/>
    <brk id="185" max="255" man="1"/>
  </rowBreaks>
  <colBreaks count="1" manualBreakCount="1">
    <brk id="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P28"/>
  <sheetViews>
    <sheetView zoomScale="110" zoomScaleNormal="110" zoomScalePageLayoutView="0" workbookViewId="0" topLeftCell="A4">
      <selection activeCell="K15" sqref="K15"/>
    </sheetView>
  </sheetViews>
  <sheetFormatPr defaultColWidth="11.421875" defaultRowHeight="12.75"/>
  <cols>
    <col min="1" max="1" width="5.28125" style="0" customWidth="1"/>
    <col min="2" max="2" width="11.421875" style="0" customWidth="1"/>
    <col min="3" max="3" width="49.28125" style="0" customWidth="1"/>
    <col min="4" max="4" width="6.7109375" style="0" customWidth="1"/>
    <col min="5" max="6" width="6.57421875" style="0" customWidth="1"/>
    <col min="7" max="7" width="6.28125" style="0" customWidth="1"/>
    <col min="8" max="8" width="6.57421875" style="0" customWidth="1"/>
    <col min="9" max="9" width="8.8515625" style="0" customWidth="1"/>
    <col min="10" max="10" width="4.57421875" style="0" customWidth="1"/>
    <col min="11" max="11" width="8.8515625" style="0" customWidth="1"/>
    <col min="12" max="12" width="5.57421875" style="0" customWidth="1"/>
    <col min="13" max="13" width="8.57421875" style="0" customWidth="1"/>
    <col min="14" max="14" width="5.140625" style="0" customWidth="1"/>
    <col min="15" max="15" width="8.7109375" style="0" customWidth="1"/>
    <col min="16" max="16" width="6.421875" style="0" customWidth="1"/>
  </cols>
  <sheetData>
    <row r="5" ht="13.5" thickBot="1"/>
    <row r="6" spans="1:16" ht="21.75" customHeight="1" thickBot="1">
      <c r="A6" s="327" t="s">
        <v>2</v>
      </c>
      <c r="B6" s="328" t="s">
        <v>110</v>
      </c>
      <c r="C6" s="105" t="s">
        <v>144</v>
      </c>
      <c r="D6" s="329" t="s">
        <v>145</v>
      </c>
      <c r="E6" s="330"/>
      <c r="F6" s="330"/>
      <c r="G6" s="330"/>
      <c r="H6" s="331"/>
      <c r="I6" s="320" t="s">
        <v>146</v>
      </c>
      <c r="J6" s="320"/>
      <c r="K6" s="320"/>
      <c r="L6" s="320"/>
      <c r="M6" s="320"/>
      <c r="N6" s="320"/>
      <c r="O6" s="341"/>
      <c r="P6" s="341"/>
    </row>
    <row r="7" spans="1:16" ht="32.25" customHeight="1" thickBot="1">
      <c r="A7" s="464"/>
      <c r="B7" s="456"/>
      <c r="C7" s="458" t="s">
        <v>118</v>
      </c>
      <c r="D7" s="460">
        <v>2018</v>
      </c>
      <c r="E7" s="468">
        <v>2019</v>
      </c>
      <c r="F7" s="468">
        <v>2020</v>
      </c>
      <c r="G7" s="471">
        <v>2021</v>
      </c>
      <c r="H7" s="471">
        <v>2022</v>
      </c>
      <c r="I7" s="486" t="s">
        <v>111</v>
      </c>
      <c r="J7" s="487"/>
      <c r="K7" s="476" t="s">
        <v>142</v>
      </c>
      <c r="L7" s="481"/>
      <c r="M7" s="484" t="s">
        <v>198</v>
      </c>
      <c r="N7" s="485"/>
      <c r="O7" s="453" t="s">
        <v>208</v>
      </c>
      <c r="P7" s="454"/>
    </row>
    <row r="8" spans="1:16" ht="13.5" thickBot="1">
      <c r="A8" s="465">
        <v>1</v>
      </c>
      <c r="B8" s="457">
        <v>13</v>
      </c>
      <c r="C8" s="445" t="s">
        <v>119</v>
      </c>
      <c r="D8" s="461">
        <v>0</v>
      </c>
      <c r="E8" s="469">
        <v>38</v>
      </c>
      <c r="F8" s="469">
        <v>26</v>
      </c>
      <c r="G8" s="472">
        <v>29</v>
      </c>
      <c r="H8" s="472">
        <v>13</v>
      </c>
      <c r="I8" s="474" t="e">
        <f>(E8/D8)-1</f>
        <v>#DIV/0!</v>
      </c>
      <c r="J8" s="478"/>
      <c r="K8" s="474">
        <f aca="true" t="shared" si="0" ref="K8:K14">(F8/E8)-1</f>
        <v>-0.3157894736842105</v>
      </c>
      <c r="L8" s="478" t="s">
        <v>113</v>
      </c>
      <c r="M8" s="477">
        <f aca="true" t="shared" si="1" ref="M8:M14">(G8/F8)-1</f>
        <v>0.11538461538461542</v>
      </c>
      <c r="N8" s="480" t="s">
        <v>112</v>
      </c>
      <c r="O8" s="455">
        <f>(H8/G8)-1</f>
        <v>-0.5517241379310345</v>
      </c>
      <c r="P8" s="483" t="s">
        <v>113</v>
      </c>
    </row>
    <row r="9" spans="1:16" ht="13.5" thickBot="1">
      <c r="A9" s="465">
        <v>2</v>
      </c>
      <c r="B9" s="457">
        <v>14</v>
      </c>
      <c r="C9" s="445" t="s">
        <v>119</v>
      </c>
      <c r="D9" s="461">
        <v>0</v>
      </c>
      <c r="E9" s="469">
        <v>31</v>
      </c>
      <c r="F9" s="469">
        <v>15</v>
      </c>
      <c r="G9" s="472">
        <v>13</v>
      </c>
      <c r="H9" s="472">
        <v>6</v>
      </c>
      <c r="I9" s="474" t="e">
        <f aca="true" t="shared" si="2" ref="I8:I14">(E9/D9)-1</f>
        <v>#DIV/0!</v>
      </c>
      <c r="J9" s="478"/>
      <c r="K9" s="474">
        <f t="shared" si="0"/>
        <v>-0.5161290322580645</v>
      </c>
      <c r="L9" s="478" t="s">
        <v>113</v>
      </c>
      <c r="M9" s="477">
        <f t="shared" si="1"/>
        <v>-0.1333333333333333</v>
      </c>
      <c r="N9" s="478" t="s">
        <v>113</v>
      </c>
      <c r="O9" s="455">
        <f aca="true" t="shared" si="3" ref="O9:O14">(H9/G9)-1</f>
        <v>-0.5384615384615384</v>
      </c>
      <c r="P9" s="483" t="s">
        <v>113</v>
      </c>
    </row>
    <row r="10" spans="1:16" ht="13.5" thickBot="1">
      <c r="A10" s="465">
        <v>3</v>
      </c>
      <c r="B10" s="457">
        <v>16</v>
      </c>
      <c r="C10" s="445" t="s">
        <v>32</v>
      </c>
      <c r="D10" s="461">
        <v>43</v>
      </c>
      <c r="E10" s="469">
        <v>35</v>
      </c>
      <c r="F10" s="469">
        <v>68</v>
      </c>
      <c r="G10" s="472">
        <v>99</v>
      </c>
      <c r="H10" s="472">
        <v>71</v>
      </c>
      <c r="I10" s="474">
        <f t="shared" si="2"/>
        <v>-0.18604651162790697</v>
      </c>
      <c r="J10" s="478" t="s">
        <v>113</v>
      </c>
      <c r="K10" s="474">
        <f t="shared" si="0"/>
        <v>0.9428571428571428</v>
      </c>
      <c r="L10" s="480" t="s">
        <v>112</v>
      </c>
      <c r="M10" s="477">
        <f t="shared" si="1"/>
        <v>0.4558823529411764</v>
      </c>
      <c r="N10" s="480" t="s">
        <v>112</v>
      </c>
      <c r="O10" s="455">
        <f t="shared" si="3"/>
        <v>-0.2828282828282829</v>
      </c>
      <c r="P10" s="483" t="s">
        <v>113</v>
      </c>
    </row>
    <row r="11" spans="1:16" ht="25.5" customHeight="1" thickBot="1">
      <c r="A11" s="466">
        <v>4</v>
      </c>
      <c r="B11" s="457">
        <v>17</v>
      </c>
      <c r="C11" s="459" t="s">
        <v>120</v>
      </c>
      <c r="D11" s="461">
        <v>22</v>
      </c>
      <c r="E11" s="469">
        <v>22</v>
      </c>
      <c r="F11" s="469">
        <v>68</v>
      </c>
      <c r="G11" s="472">
        <v>99</v>
      </c>
      <c r="H11" s="472">
        <v>71</v>
      </c>
      <c r="I11" s="474">
        <f t="shared" si="2"/>
        <v>0</v>
      </c>
      <c r="J11" s="479"/>
      <c r="K11" s="474">
        <f t="shared" si="0"/>
        <v>2.090909090909091</v>
      </c>
      <c r="L11" s="480" t="s">
        <v>112</v>
      </c>
      <c r="M11" s="477">
        <f t="shared" si="1"/>
        <v>0.4558823529411764</v>
      </c>
      <c r="N11" s="480" t="s">
        <v>112</v>
      </c>
      <c r="O11" s="455">
        <f t="shared" si="3"/>
        <v>-0.2828282828282829</v>
      </c>
      <c r="P11" s="483" t="s">
        <v>113</v>
      </c>
    </row>
    <row r="12" spans="1:16" ht="39" thickBot="1">
      <c r="A12" s="465">
        <v>5</v>
      </c>
      <c r="B12" s="457">
        <v>18</v>
      </c>
      <c r="C12" s="459" t="s">
        <v>121</v>
      </c>
      <c r="D12" s="462">
        <v>22</v>
      </c>
      <c r="E12" s="470">
        <v>22</v>
      </c>
      <c r="F12" s="470">
        <v>68</v>
      </c>
      <c r="G12" s="473">
        <v>99</v>
      </c>
      <c r="H12" s="473">
        <v>71</v>
      </c>
      <c r="I12" s="474">
        <f t="shared" si="2"/>
        <v>0</v>
      </c>
      <c r="J12" s="479"/>
      <c r="K12" s="474">
        <f t="shared" si="0"/>
        <v>2.090909090909091</v>
      </c>
      <c r="L12" s="480" t="s">
        <v>112</v>
      </c>
      <c r="M12" s="477">
        <f t="shared" si="1"/>
        <v>0.4558823529411764</v>
      </c>
      <c r="N12" s="480" t="s">
        <v>112</v>
      </c>
      <c r="O12" s="455">
        <f t="shared" si="3"/>
        <v>-0.2828282828282829</v>
      </c>
      <c r="P12" s="483" t="s">
        <v>113</v>
      </c>
    </row>
    <row r="13" spans="1:16" ht="13.5" thickBot="1">
      <c r="A13" s="465">
        <v>6</v>
      </c>
      <c r="B13" s="457">
        <v>30</v>
      </c>
      <c r="C13" s="445" t="s">
        <v>47</v>
      </c>
      <c r="D13" s="461">
        <v>1191</v>
      </c>
      <c r="E13" s="469">
        <v>1839</v>
      </c>
      <c r="F13" s="469">
        <v>1555</v>
      </c>
      <c r="G13" s="472">
        <v>1394</v>
      </c>
      <c r="H13" s="472">
        <v>1439</v>
      </c>
      <c r="I13" s="474">
        <f t="shared" si="2"/>
        <v>0.544080604534005</v>
      </c>
      <c r="J13" s="480" t="s">
        <v>112</v>
      </c>
      <c r="K13" s="474">
        <f t="shared" si="0"/>
        <v>-0.15443175638934203</v>
      </c>
      <c r="L13" s="478" t="s">
        <v>113</v>
      </c>
      <c r="M13" s="477">
        <f t="shared" si="1"/>
        <v>-0.10353697749196145</v>
      </c>
      <c r="N13" s="478" t="s">
        <v>113</v>
      </c>
      <c r="O13" s="455">
        <f t="shared" si="3"/>
        <v>0.03228120516499278</v>
      </c>
      <c r="P13" s="482" t="s">
        <v>112</v>
      </c>
    </row>
    <row r="14" spans="1:16" ht="13.5" thickBot="1">
      <c r="A14" s="465">
        <v>7</v>
      </c>
      <c r="B14" s="467">
        <v>32</v>
      </c>
      <c r="C14" s="463" t="s">
        <v>49</v>
      </c>
      <c r="D14" s="461">
        <v>596</v>
      </c>
      <c r="E14" s="469">
        <v>786</v>
      </c>
      <c r="F14" s="469">
        <v>618</v>
      </c>
      <c r="G14" s="472">
        <v>549</v>
      </c>
      <c r="H14" s="472">
        <v>570</v>
      </c>
      <c r="I14" s="474">
        <f t="shared" si="2"/>
        <v>0.31879194630872476</v>
      </c>
      <c r="J14" s="480" t="s">
        <v>112</v>
      </c>
      <c r="K14" s="474">
        <f t="shared" si="0"/>
        <v>-0.2137404580152672</v>
      </c>
      <c r="L14" s="478" t="s">
        <v>113</v>
      </c>
      <c r="M14" s="477">
        <f t="shared" si="1"/>
        <v>-0.11165048543689315</v>
      </c>
      <c r="N14" s="478" t="s">
        <v>113</v>
      </c>
      <c r="O14" s="455">
        <f t="shared" si="3"/>
        <v>0.03825136612021862</v>
      </c>
      <c r="P14" s="482" t="s">
        <v>112</v>
      </c>
    </row>
    <row r="15" ht="14.25">
      <c r="M15" s="91"/>
    </row>
    <row r="23" ht="14.25">
      <c r="E23" s="91"/>
    </row>
    <row r="26" ht="12.75">
      <c r="I26" s="99" t="s">
        <v>136</v>
      </c>
    </row>
    <row r="27" spans="8:13" ht="12.75">
      <c r="H27" s="99" t="s">
        <v>143</v>
      </c>
      <c r="K27" s="99"/>
      <c r="L27" s="99"/>
      <c r="M27" s="99"/>
    </row>
    <row r="28" spans="8:13" ht="12.75">
      <c r="H28" s="99" t="s">
        <v>150</v>
      </c>
      <c r="K28" s="99"/>
      <c r="L28" s="99"/>
      <c r="M28" s="99"/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O7:P7"/>
    <mergeCell ref="D6:H6"/>
  </mergeCells>
  <printOptions/>
  <pageMargins left="0.25" right="0.25" top="0.75" bottom="0.75" header="0.3" footer="0.3"/>
  <pageSetup horizontalDpi="300" verticalDpi="300" orientation="landscape" scale="77" r:id="rId1"/>
  <headerFooter alignWithMargins="0">
    <oddHeader>&amp;C&amp;A</oddHeader>
    <oddFooter>&amp;CPage &amp;P</oddFooter>
  </headerFooter>
  <ignoredErrors>
    <ignoredError sqref="I8:I9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5:Q37"/>
  <sheetViews>
    <sheetView zoomScale="110" zoomScaleNormal="110" zoomScalePageLayoutView="0" workbookViewId="0" topLeftCell="A4">
      <selection activeCell="S10" sqref="S10"/>
    </sheetView>
  </sheetViews>
  <sheetFormatPr defaultColWidth="11.421875" defaultRowHeight="12.75"/>
  <cols>
    <col min="1" max="1" width="4.28125" style="0" customWidth="1"/>
    <col min="2" max="2" width="11.421875" style="0" customWidth="1"/>
    <col min="3" max="3" width="57.421875" style="0" customWidth="1"/>
    <col min="4" max="6" width="8.00390625" style="0" customWidth="1"/>
    <col min="7" max="8" width="8.140625" style="0" customWidth="1"/>
    <col min="9" max="9" width="10.57421875" style="0" customWidth="1"/>
    <col min="10" max="10" width="4.57421875" style="0" customWidth="1"/>
    <col min="11" max="11" width="9.421875" style="0" customWidth="1"/>
    <col min="12" max="12" width="4.57421875" style="0" customWidth="1"/>
    <col min="13" max="13" width="9.00390625" style="0" customWidth="1"/>
    <col min="14" max="14" width="4.57421875" style="0" customWidth="1"/>
    <col min="15" max="15" width="9.57421875" style="0" customWidth="1"/>
    <col min="16" max="16" width="4.57421875" style="0" customWidth="1"/>
  </cols>
  <sheetData>
    <row r="5" spans="1:3" ht="13.5" thickBot="1">
      <c r="A5" s="198"/>
      <c r="B5" s="198"/>
      <c r="C5" s="198"/>
    </row>
    <row r="6" spans="1:16" ht="21.75" customHeight="1" thickBot="1" thickTop="1">
      <c r="A6" s="332" t="s">
        <v>109</v>
      </c>
      <c r="B6" s="334" t="s">
        <v>110</v>
      </c>
      <c r="C6" s="267" t="s">
        <v>144</v>
      </c>
      <c r="D6" s="338" t="s">
        <v>145</v>
      </c>
      <c r="E6" s="336"/>
      <c r="F6" s="336"/>
      <c r="G6" s="336"/>
      <c r="H6" s="336"/>
      <c r="I6" s="336" t="s">
        <v>146</v>
      </c>
      <c r="J6" s="336"/>
      <c r="K6" s="336"/>
      <c r="L6" s="336"/>
      <c r="M6" s="336"/>
      <c r="N6" s="336"/>
      <c r="O6" s="336"/>
      <c r="P6" s="337"/>
    </row>
    <row r="7" spans="1:16" ht="69.75" customHeight="1" thickBot="1" thickTop="1">
      <c r="A7" s="333"/>
      <c r="B7" s="335"/>
      <c r="C7" s="267" t="s">
        <v>218</v>
      </c>
      <c r="D7" s="489">
        <v>2018</v>
      </c>
      <c r="E7" s="493">
        <v>2019</v>
      </c>
      <c r="F7" s="494">
        <v>2020</v>
      </c>
      <c r="G7" s="502">
        <v>2021</v>
      </c>
      <c r="H7" s="502">
        <v>2022</v>
      </c>
      <c r="I7" s="503" t="s">
        <v>111</v>
      </c>
      <c r="J7" s="504"/>
      <c r="K7" s="505" t="s">
        <v>142</v>
      </c>
      <c r="L7" s="495"/>
      <c r="M7" s="499" t="s">
        <v>198</v>
      </c>
      <c r="N7" s="496"/>
      <c r="O7" s="507" t="s">
        <v>208</v>
      </c>
      <c r="P7" s="508"/>
    </row>
    <row r="8" spans="1:17" ht="39.75" thickBot="1" thickTop="1">
      <c r="A8" s="272">
        <v>1</v>
      </c>
      <c r="B8" s="269">
        <v>19</v>
      </c>
      <c r="C8" s="488" t="s">
        <v>219</v>
      </c>
      <c r="D8" s="447">
        <v>0</v>
      </c>
      <c r="E8" s="448">
        <f>'Total 2018'!C65</f>
        <v>0</v>
      </c>
      <c r="F8" s="447">
        <v>0</v>
      </c>
      <c r="G8" s="450">
        <v>0</v>
      </c>
      <c r="H8" s="450">
        <v>76944</v>
      </c>
      <c r="I8" s="474">
        <v>0</v>
      </c>
      <c r="J8" s="475"/>
      <c r="K8" s="474">
        <v>0</v>
      </c>
      <c r="L8" s="497"/>
      <c r="M8" s="477">
        <v>0</v>
      </c>
      <c r="N8" s="268"/>
      <c r="O8" s="455">
        <v>0</v>
      </c>
      <c r="P8" s="509"/>
      <c r="Q8" s="198"/>
    </row>
    <row r="9" spans="1:16" ht="27" thickBot="1" thickTop="1">
      <c r="A9" s="272">
        <v>2</v>
      </c>
      <c r="B9" s="265">
        <v>33</v>
      </c>
      <c r="C9" s="490" t="s">
        <v>220</v>
      </c>
      <c r="D9" s="447">
        <v>97</v>
      </c>
      <c r="E9" s="448">
        <v>101</v>
      </c>
      <c r="F9" s="447">
        <v>3</v>
      </c>
      <c r="G9" s="450">
        <v>4</v>
      </c>
      <c r="H9" s="140">
        <v>176</v>
      </c>
      <c r="I9" s="474">
        <f aca="true" t="shared" si="0" ref="I9:I22">(E9/D9)-1</f>
        <v>0.04123711340206193</v>
      </c>
      <c r="J9" s="480" t="s">
        <v>112</v>
      </c>
      <c r="K9" s="474">
        <f>(F9/E9)-1</f>
        <v>-0.9702970297029703</v>
      </c>
      <c r="L9" s="479" t="s">
        <v>113</v>
      </c>
      <c r="M9" s="477">
        <f>(G9/F9)-1</f>
        <v>0.33333333333333326</v>
      </c>
      <c r="N9" s="266" t="s">
        <v>112</v>
      </c>
      <c r="O9" s="510">
        <f>(H9/G9)-1</f>
        <v>43</v>
      </c>
      <c r="P9" s="482" t="s">
        <v>112</v>
      </c>
    </row>
    <row r="10" spans="1:16" ht="27" thickBot="1" thickTop="1">
      <c r="A10" s="272">
        <v>3</v>
      </c>
      <c r="B10" s="269">
        <v>34</v>
      </c>
      <c r="C10" s="488" t="s">
        <v>122</v>
      </c>
      <c r="D10" s="447">
        <v>0</v>
      </c>
      <c r="E10" s="448">
        <v>0</v>
      </c>
      <c r="F10" s="447">
        <v>0</v>
      </c>
      <c r="G10" s="450">
        <v>0</v>
      </c>
      <c r="H10" s="450">
        <v>0</v>
      </c>
      <c r="I10" s="474">
        <v>0</v>
      </c>
      <c r="J10" s="479"/>
      <c r="K10" s="474">
        <v>0</v>
      </c>
      <c r="L10" s="475"/>
      <c r="M10" s="477">
        <v>0</v>
      </c>
      <c r="N10" s="500"/>
      <c r="O10" s="455">
        <v>0</v>
      </c>
      <c r="P10" s="509"/>
    </row>
    <row r="11" spans="1:16" ht="14.25" thickBot="1" thickTop="1">
      <c r="A11" s="272">
        <v>4</v>
      </c>
      <c r="B11" s="270">
        <v>37</v>
      </c>
      <c r="C11" s="491" t="s">
        <v>123</v>
      </c>
      <c r="D11" s="447">
        <v>169</v>
      </c>
      <c r="E11" s="448">
        <v>689</v>
      </c>
      <c r="F11" s="447">
        <v>472</v>
      </c>
      <c r="G11" s="450">
        <v>1139</v>
      </c>
      <c r="H11" s="450">
        <v>530</v>
      </c>
      <c r="I11" s="474">
        <f t="shared" si="0"/>
        <v>3.0769230769230766</v>
      </c>
      <c r="J11" s="480" t="s">
        <v>112</v>
      </c>
      <c r="K11" s="474">
        <f aca="true" t="shared" si="1" ref="K10:K22">(F11/E11)-1</f>
        <v>-0.3149492017416545</v>
      </c>
      <c r="L11" s="479" t="s">
        <v>113</v>
      </c>
      <c r="M11" s="477">
        <f aca="true" t="shared" si="2" ref="M10:M22">(G11/F11)-1</f>
        <v>1.413135593220339</v>
      </c>
      <c r="N11" s="498" t="s">
        <v>112</v>
      </c>
      <c r="O11" s="455">
        <f>(H11/G11)-1</f>
        <v>-0.5346795434591747</v>
      </c>
      <c r="P11" s="483" t="s">
        <v>113</v>
      </c>
    </row>
    <row r="12" spans="1:16" ht="27" thickBot="1" thickTop="1">
      <c r="A12" s="272">
        <v>5</v>
      </c>
      <c r="B12" s="270">
        <v>38</v>
      </c>
      <c r="C12" s="491" t="s">
        <v>124</v>
      </c>
      <c r="D12" s="447">
        <v>2865</v>
      </c>
      <c r="E12" s="448">
        <v>4344</v>
      </c>
      <c r="F12" s="447">
        <v>1888</v>
      </c>
      <c r="G12" s="450">
        <v>4540</v>
      </c>
      <c r="H12" s="450">
        <v>2196</v>
      </c>
      <c r="I12" s="474">
        <f t="shared" si="0"/>
        <v>0.5162303664921466</v>
      </c>
      <c r="J12" s="480" t="s">
        <v>112</v>
      </c>
      <c r="K12" s="474">
        <f t="shared" si="1"/>
        <v>-0.565377532228361</v>
      </c>
      <c r="L12" s="479" t="s">
        <v>113</v>
      </c>
      <c r="M12" s="506">
        <f t="shared" si="2"/>
        <v>1.4046610169491527</v>
      </c>
      <c r="N12" s="498" t="s">
        <v>112</v>
      </c>
      <c r="O12" s="511">
        <f aca="true" t="shared" si="3" ref="O9:O22">(H12/G12)-1</f>
        <v>-0.5162995594713656</v>
      </c>
      <c r="P12" s="483" t="s">
        <v>113</v>
      </c>
    </row>
    <row r="13" spans="1:16" ht="14.25" thickBot="1" thickTop="1">
      <c r="A13" s="272">
        <v>6</v>
      </c>
      <c r="B13" s="276">
        <v>39</v>
      </c>
      <c r="C13" s="490" t="s">
        <v>221</v>
      </c>
      <c r="D13" s="447">
        <v>1818</v>
      </c>
      <c r="E13" s="448">
        <v>6432</v>
      </c>
      <c r="F13" s="447">
        <v>7281</v>
      </c>
      <c r="G13" s="450">
        <v>7554</v>
      </c>
      <c r="H13" s="450">
        <v>5802</v>
      </c>
      <c r="I13" s="474">
        <f t="shared" si="0"/>
        <v>2.537953795379538</v>
      </c>
      <c r="J13" s="480" t="s">
        <v>112</v>
      </c>
      <c r="K13" s="474">
        <f t="shared" si="1"/>
        <v>0.13199626865671643</v>
      </c>
      <c r="L13" s="498" t="s">
        <v>112</v>
      </c>
      <c r="M13" s="477">
        <f t="shared" si="2"/>
        <v>0.0374948496085703</v>
      </c>
      <c r="N13" s="498" t="s">
        <v>112</v>
      </c>
      <c r="O13" s="455">
        <f t="shared" si="3"/>
        <v>-0.23193010325655283</v>
      </c>
      <c r="P13" s="483" t="s">
        <v>113</v>
      </c>
    </row>
    <row r="14" spans="1:16" ht="14.25" thickBot="1" thickTop="1">
      <c r="A14" s="277">
        <v>7</v>
      </c>
      <c r="B14" s="265">
        <v>40</v>
      </c>
      <c r="C14" s="488" t="s">
        <v>125</v>
      </c>
      <c r="D14" s="447">
        <v>496</v>
      </c>
      <c r="E14" s="448">
        <v>1648</v>
      </c>
      <c r="F14" s="447">
        <v>1573</v>
      </c>
      <c r="G14" s="450">
        <v>1211</v>
      </c>
      <c r="H14" s="450">
        <v>666</v>
      </c>
      <c r="I14" s="474">
        <f t="shared" si="0"/>
        <v>2.3225806451612905</v>
      </c>
      <c r="J14" s="480" t="s">
        <v>112</v>
      </c>
      <c r="K14" s="474">
        <f t="shared" si="1"/>
        <v>-0.045509708737864085</v>
      </c>
      <c r="L14" s="479" t="s">
        <v>113</v>
      </c>
      <c r="M14" s="477">
        <f t="shared" si="2"/>
        <v>-0.2301335028607756</v>
      </c>
      <c r="N14" s="479" t="s">
        <v>113</v>
      </c>
      <c r="O14" s="455">
        <f t="shared" si="3"/>
        <v>-0.4500412881915772</v>
      </c>
      <c r="P14" s="483" t="s">
        <v>113</v>
      </c>
    </row>
    <row r="15" spans="1:16" ht="14.25" thickBot="1" thickTop="1">
      <c r="A15" s="272">
        <v>8</v>
      </c>
      <c r="B15" s="276">
        <v>41</v>
      </c>
      <c r="C15" s="490" t="s">
        <v>126</v>
      </c>
      <c r="D15" s="447">
        <v>2985</v>
      </c>
      <c r="E15" s="448">
        <v>7873</v>
      </c>
      <c r="F15" s="447">
        <v>8037</v>
      </c>
      <c r="G15" s="450">
        <v>6095</v>
      </c>
      <c r="H15" s="450">
        <v>4204</v>
      </c>
      <c r="I15" s="474">
        <f t="shared" si="0"/>
        <v>1.6375209380234508</v>
      </c>
      <c r="J15" s="480" t="s">
        <v>112</v>
      </c>
      <c r="K15" s="474">
        <f t="shared" si="1"/>
        <v>0.020830687158643446</v>
      </c>
      <c r="L15" s="498" t="s">
        <v>112</v>
      </c>
      <c r="M15" s="477">
        <f t="shared" si="2"/>
        <v>-0.24163244991912403</v>
      </c>
      <c r="N15" s="479" t="s">
        <v>113</v>
      </c>
      <c r="O15" s="455">
        <f t="shared" si="3"/>
        <v>-0.3102543068088597</v>
      </c>
      <c r="P15" s="483" t="s">
        <v>113</v>
      </c>
    </row>
    <row r="16" spans="1:16" ht="14.25" thickBot="1" thickTop="1">
      <c r="A16" s="272">
        <v>9</v>
      </c>
      <c r="B16" s="269">
        <v>42</v>
      </c>
      <c r="C16" s="488" t="s">
        <v>127</v>
      </c>
      <c r="D16" s="447">
        <v>410</v>
      </c>
      <c r="E16" s="448">
        <v>872</v>
      </c>
      <c r="F16" s="447">
        <v>674</v>
      </c>
      <c r="G16" s="450">
        <v>691</v>
      </c>
      <c r="H16" s="450">
        <v>523</v>
      </c>
      <c r="I16" s="474">
        <f t="shared" si="0"/>
        <v>1.126829268292683</v>
      </c>
      <c r="J16" s="480" t="s">
        <v>112</v>
      </c>
      <c r="K16" s="474">
        <f t="shared" si="1"/>
        <v>-0.22706422018348627</v>
      </c>
      <c r="L16" s="479" t="s">
        <v>113</v>
      </c>
      <c r="M16" s="477">
        <f t="shared" si="2"/>
        <v>0.02522255192878342</v>
      </c>
      <c r="N16" s="498" t="s">
        <v>112</v>
      </c>
      <c r="O16" s="455">
        <f t="shared" si="3"/>
        <v>-0.24312590448625182</v>
      </c>
      <c r="P16" s="483" t="s">
        <v>113</v>
      </c>
    </row>
    <row r="17" spans="1:16" ht="14.25" thickBot="1" thickTop="1">
      <c r="A17" s="272">
        <v>10</v>
      </c>
      <c r="B17" s="275">
        <v>43</v>
      </c>
      <c r="C17" s="488" t="s">
        <v>60</v>
      </c>
      <c r="D17" s="447">
        <v>580</v>
      </c>
      <c r="E17" s="448">
        <v>604</v>
      </c>
      <c r="F17" s="447">
        <v>58</v>
      </c>
      <c r="G17" s="450">
        <v>79</v>
      </c>
      <c r="H17" s="450">
        <v>122</v>
      </c>
      <c r="I17" s="474">
        <f t="shared" si="0"/>
        <v>0.04137931034482767</v>
      </c>
      <c r="J17" s="480" t="s">
        <v>112</v>
      </c>
      <c r="K17" s="474">
        <f t="shared" si="1"/>
        <v>-0.9039735099337748</v>
      </c>
      <c r="L17" s="479" t="s">
        <v>113</v>
      </c>
      <c r="M17" s="477">
        <f t="shared" si="2"/>
        <v>0.3620689655172413</v>
      </c>
      <c r="N17" s="498" t="s">
        <v>112</v>
      </c>
      <c r="O17" s="455">
        <f t="shared" si="3"/>
        <v>0.5443037974683544</v>
      </c>
      <c r="P17" s="482" t="s">
        <v>112</v>
      </c>
    </row>
    <row r="18" spans="1:16" ht="14.25" thickBot="1" thickTop="1">
      <c r="A18" s="272">
        <v>11</v>
      </c>
      <c r="B18" s="269">
        <v>44</v>
      </c>
      <c r="C18" s="488" t="s">
        <v>128</v>
      </c>
      <c r="D18" s="447">
        <v>716</v>
      </c>
      <c r="E18" s="448">
        <v>1861</v>
      </c>
      <c r="F18" s="447">
        <v>1943</v>
      </c>
      <c r="G18" s="450">
        <v>1942</v>
      </c>
      <c r="H18" s="450">
        <v>1521</v>
      </c>
      <c r="I18" s="474">
        <f t="shared" si="0"/>
        <v>1.5991620111731844</v>
      </c>
      <c r="J18" s="480" t="s">
        <v>112</v>
      </c>
      <c r="K18" s="474">
        <f t="shared" si="1"/>
        <v>0.04406233207952703</v>
      </c>
      <c r="L18" s="498" t="s">
        <v>112</v>
      </c>
      <c r="M18" s="477">
        <f t="shared" si="2"/>
        <v>-0.0005146680391148184</v>
      </c>
      <c r="N18" s="479" t="s">
        <v>113</v>
      </c>
      <c r="O18" s="455">
        <f t="shared" si="3"/>
        <v>-0.21678681771369723</v>
      </c>
      <c r="P18" s="483" t="s">
        <v>113</v>
      </c>
    </row>
    <row r="19" spans="1:16" ht="14.25" thickBot="1" thickTop="1">
      <c r="A19" s="273">
        <v>12</v>
      </c>
      <c r="B19" s="271">
        <v>45</v>
      </c>
      <c r="C19" s="492" t="s">
        <v>129</v>
      </c>
      <c r="D19" s="447">
        <v>29</v>
      </c>
      <c r="E19" s="448">
        <v>13</v>
      </c>
      <c r="F19" s="447">
        <v>16</v>
      </c>
      <c r="G19" s="450">
        <v>28</v>
      </c>
      <c r="H19" s="450">
        <v>45</v>
      </c>
      <c r="I19" s="474">
        <f t="shared" si="0"/>
        <v>-0.5517241379310345</v>
      </c>
      <c r="J19" s="479" t="s">
        <v>113</v>
      </c>
      <c r="K19" s="474">
        <f t="shared" si="1"/>
        <v>0.23076923076923084</v>
      </c>
      <c r="L19" s="479" t="s">
        <v>113</v>
      </c>
      <c r="M19" s="477">
        <f t="shared" si="2"/>
        <v>0.75</v>
      </c>
      <c r="N19" s="498" t="s">
        <v>112</v>
      </c>
      <c r="O19" s="455">
        <f t="shared" si="3"/>
        <v>0.6071428571428572</v>
      </c>
      <c r="P19" s="482" t="s">
        <v>112</v>
      </c>
    </row>
    <row r="20" spans="1:16" ht="27" thickBot="1" thickTop="1">
      <c r="A20" s="272">
        <v>13</v>
      </c>
      <c r="B20" s="269">
        <v>63</v>
      </c>
      <c r="C20" s="488" t="s">
        <v>130</v>
      </c>
      <c r="D20" s="447">
        <v>149</v>
      </c>
      <c r="E20" s="448">
        <v>188</v>
      </c>
      <c r="F20" s="447">
        <v>148</v>
      </c>
      <c r="G20" s="450">
        <v>174</v>
      </c>
      <c r="H20" s="450">
        <v>310</v>
      </c>
      <c r="I20" s="474">
        <f t="shared" si="0"/>
        <v>0.261744966442953</v>
      </c>
      <c r="J20" s="480" t="s">
        <v>112</v>
      </c>
      <c r="K20" s="474">
        <f t="shared" si="1"/>
        <v>-0.21276595744680848</v>
      </c>
      <c r="L20" s="479" t="s">
        <v>113</v>
      </c>
      <c r="M20" s="477">
        <f t="shared" si="2"/>
        <v>0.17567567567567566</v>
      </c>
      <c r="N20" s="498" t="s">
        <v>112</v>
      </c>
      <c r="O20" s="455">
        <f t="shared" si="3"/>
        <v>0.7816091954022988</v>
      </c>
      <c r="P20" s="482" t="s">
        <v>112</v>
      </c>
    </row>
    <row r="21" spans="1:16" ht="27" thickBot="1" thickTop="1">
      <c r="A21" s="272">
        <v>14</v>
      </c>
      <c r="B21" s="269">
        <v>64</v>
      </c>
      <c r="C21" s="488" t="s">
        <v>131</v>
      </c>
      <c r="D21" s="447">
        <v>0</v>
      </c>
      <c r="E21" s="448">
        <v>0</v>
      </c>
      <c r="F21" s="447">
        <v>0</v>
      </c>
      <c r="G21" s="450">
        <v>0</v>
      </c>
      <c r="H21" s="450">
        <v>0</v>
      </c>
      <c r="I21" s="474">
        <v>0</v>
      </c>
      <c r="J21" s="475"/>
      <c r="K21" s="474">
        <v>0</v>
      </c>
      <c r="L21" s="475"/>
      <c r="M21" s="477">
        <v>0</v>
      </c>
      <c r="N21" s="501"/>
      <c r="O21" s="455">
        <v>0</v>
      </c>
      <c r="P21" s="509"/>
    </row>
    <row r="22" spans="1:16" ht="41.25" customHeight="1" thickBot="1" thickTop="1">
      <c r="A22" s="274">
        <v>15</v>
      </c>
      <c r="B22" s="270">
        <v>65</v>
      </c>
      <c r="C22" s="491" t="s">
        <v>132</v>
      </c>
      <c r="D22" s="447">
        <v>434427</v>
      </c>
      <c r="E22" s="448">
        <v>660806</v>
      </c>
      <c r="F22" s="447">
        <v>487392</v>
      </c>
      <c r="G22" s="450">
        <v>463380</v>
      </c>
      <c r="H22" s="450">
        <v>836632</v>
      </c>
      <c r="I22" s="474">
        <f t="shared" si="0"/>
        <v>0.5210979059772989</v>
      </c>
      <c r="J22" s="480" t="s">
        <v>112</v>
      </c>
      <c r="K22" s="474">
        <f t="shared" si="1"/>
        <v>-0.26242800458833604</v>
      </c>
      <c r="L22" s="479" t="s">
        <v>113</v>
      </c>
      <c r="M22" s="477">
        <f t="shared" si="2"/>
        <v>-0.04926629899546975</v>
      </c>
      <c r="N22" s="479" t="s">
        <v>113</v>
      </c>
      <c r="O22" s="455">
        <f t="shared" si="3"/>
        <v>0.8054987267469464</v>
      </c>
      <c r="P22" s="482" t="s">
        <v>112</v>
      </c>
    </row>
    <row r="23" spans="12:15" ht="13.5" thickTop="1">
      <c r="L23" s="198"/>
      <c r="O23" s="198"/>
    </row>
    <row r="26" ht="12.75">
      <c r="M26" s="198"/>
    </row>
    <row r="27" ht="12.75">
      <c r="M27" s="198"/>
    </row>
    <row r="35" ht="12.75">
      <c r="I35" s="99" t="s">
        <v>136</v>
      </c>
    </row>
    <row r="36" ht="12.75">
      <c r="H36" s="99" t="s">
        <v>143</v>
      </c>
    </row>
    <row r="37" ht="12.75">
      <c r="H37" s="99" t="s">
        <v>150</v>
      </c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D6:H6"/>
    <mergeCell ref="O7:P7"/>
  </mergeCells>
  <printOptions/>
  <pageMargins left="0.4284722222222222" right="0.3326388888888889" top="0.6229166666666667" bottom="0.3909722222222222" header="0.3854166666666667" footer="0.1534722222222222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28"/>
  <sheetViews>
    <sheetView zoomScale="110" zoomScaleNormal="110" zoomScalePageLayoutView="0" workbookViewId="0" topLeftCell="A1">
      <selection activeCell="I13" sqref="I13"/>
    </sheetView>
  </sheetViews>
  <sheetFormatPr defaultColWidth="11.421875" defaultRowHeight="12.75"/>
  <cols>
    <col min="1" max="1" width="4.57421875" style="0" customWidth="1"/>
    <col min="2" max="2" width="11.28125" style="0" customWidth="1"/>
    <col min="3" max="3" width="50.28125" style="0" customWidth="1"/>
    <col min="4" max="6" width="6.7109375" style="0" customWidth="1"/>
    <col min="7" max="8" width="8.28125" style="0" customWidth="1"/>
    <col min="9" max="9" width="9.00390625" style="0" customWidth="1"/>
    <col min="10" max="10" width="4.421875" style="0" customWidth="1"/>
    <col min="11" max="11" width="9.00390625" style="0" customWidth="1"/>
    <col min="12" max="12" width="4.57421875" style="0" customWidth="1"/>
    <col min="13" max="13" width="8.140625" style="0" customWidth="1"/>
    <col min="14" max="14" width="4.421875" style="0" customWidth="1"/>
    <col min="15" max="15" width="9.140625" style="0" customWidth="1"/>
    <col min="16" max="16" width="5.28125" style="0" customWidth="1"/>
  </cols>
  <sheetData>
    <row r="5" ht="13.5" thickBot="1"/>
    <row r="6" spans="1:16" ht="21.75" customHeight="1" thickBot="1">
      <c r="A6" s="339" t="s">
        <v>109</v>
      </c>
      <c r="B6" s="339" t="s">
        <v>110</v>
      </c>
      <c r="C6" s="105" t="s">
        <v>144</v>
      </c>
      <c r="D6" s="322" t="s">
        <v>145</v>
      </c>
      <c r="E6" s="322"/>
      <c r="F6" s="322"/>
      <c r="G6" s="322"/>
      <c r="H6" s="323"/>
      <c r="I6" s="320" t="s">
        <v>146</v>
      </c>
      <c r="J6" s="320"/>
      <c r="K6" s="320"/>
      <c r="L6" s="320"/>
      <c r="M6" s="320"/>
      <c r="N6" s="320"/>
      <c r="O6" s="341"/>
      <c r="P6" s="341"/>
    </row>
    <row r="7" spans="1:16" ht="47.25" customHeight="1" thickBot="1">
      <c r="A7" s="340"/>
      <c r="B7" s="340"/>
      <c r="C7" s="158" t="s">
        <v>133</v>
      </c>
      <c r="D7" s="104">
        <v>2018</v>
      </c>
      <c r="E7" s="263">
        <v>2019</v>
      </c>
      <c r="F7" s="263">
        <v>2020</v>
      </c>
      <c r="G7" s="264">
        <v>2021</v>
      </c>
      <c r="H7" s="264">
        <v>2022</v>
      </c>
      <c r="I7" s="316" t="s">
        <v>111</v>
      </c>
      <c r="J7" s="317"/>
      <c r="K7" s="318" t="s">
        <v>142</v>
      </c>
      <c r="L7" s="319"/>
      <c r="M7" s="318" t="s">
        <v>207</v>
      </c>
      <c r="N7" s="452"/>
      <c r="O7" s="453" t="s">
        <v>208</v>
      </c>
      <c r="P7" s="454"/>
    </row>
    <row r="8" spans="1:16" ht="26.25" thickBot="1">
      <c r="A8" s="109">
        <v>1</v>
      </c>
      <c r="B8" s="110">
        <v>15</v>
      </c>
      <c r="C8" s="125" t="s">
        <v>134</v>
      </c>
      <c r="D8" s="135">
        <v>0</v>
      </c>
      <c r="E8" s="136">
        <v>38</v>
      </c>
      <c r="F8" s="136">
        <v>26</v>
      </c>
      <c r="G8" s="154">
        <v>20</v>
      </c>
      <c r="H8" s="154">
        <v>13</v>
      </c>
      <c r="I8" s="115" t="e">
        <f>(E8/D8)-1</f>
        <v>#DIV/0!</v>
      </c>
      <c r="J8" s="137" t="s">
        <v>112</v>
      </c>
      <c r="K8" s="152">
        <f>(F8/E8)-1</f>
        <v>-0.3157894736842105</v>
      </c>
      <c r="L8" s="130" t="s">
        <v>113</v>
      </c>
      <c r="M8" s="150">
        <f>(G8/F8)-1</f>
        <v>-0.23076923076923073</v>
      </c>
      <c r="N8" s="149" t="s">
        <v>113</v>
      </c>
      <c r="O8" s="148">
        <f>(H8/G8)-1</f>
        <v>-0.35</v>
      </c>
      <c r="P8" s="146" t="s">
        <v>113</v>
      </c>
    </row>
    <row r="9" spans="1:16" ht="26.25" thickBot="1">
      <c r="A9" s="109">
        <v>2</v>
      </c>
      <c r="B9" s="110">
        <v>31</v>
      </c>
      <c r="C9" s="125" t="s">
        <v>48</v>
      </c>
      <c r="D9" s="135">
        <v>893</v>
      </c>
      <c r="E9" s="136">
        <v>1445</v>
      </c>
      <c r="F9" s="136">
        <v>1244</v>
      </c>
      <c r="G9" s="154">
        <v>1116</v>
      </c>
      <c r="H9" s="154">
        <v>1151</v>
      </c>
      <c r="I9" s="131">
        <f>(E9/D9)-1</f>
        <v>0.6181410974244121</v>
      </c>
      <c r="J9" s="137" t="s">
        <v>112</v>
      </c>
      <c r="K9" s="152">
        <f>(F9/E9)-1</f>
        <v>-0.13910034602076127</v>
      </c>
      <c r="L9" s="130" t="s">
        <v>113</v>
      </c>
      <c r="M9" s="150">
        <f>(G9/F9)-1</f>
        <v>-0.10289389067524113</v>
      </c>
      <c r="N9" s="149" t="s">
        <v>113</v>
      </c>
      <c r="O9" s="148">
        <f>(H9/G9)-1</f>
        <v>0.03136200716845883</v>
      </c>
      <c r="P9" s="512" t="s">
        <v>112</v>
      </c>
    </row>
    <row r="10" spans="1:16" ht="26.25" thickBot="1">
      <c r="A10" s="159">
        <v>3</v>
      </c>
      <c r="B10" s="160">
        <v>53</v>
      </c>
      <c r="C10" s="129" t="s">
        <v>135</v>
      </c>
      <c r="D10" s="155">
        <v>1712</v>
      </c>
      <c r="E10" s="156">
        <v>1660</v>
      </c>
      <c r="F10" s="156">
        <v>1736</v>
      </c>
      <c r="G10" s="157">
        <v>1935</v>
      </c>
      <c r="H10" s="157">
        <v>1504</v>
      </c>
      <c r="I10" s="131">
        <f>(E10/D10)-1</f>
        <v>-0.030373831775700966</v>
      </c>
      <c r="J10" s="149" t="s">
        <v>113</v>
      </c>
      <c r="K10" s="153">
        <f>(F10/E10)-1</f>
        <v>0.04578313253012056</v>
      </c>
      <c r="L10" s="137" t="s">
        <v>112</v>
      </c>
      <c r="M10" s="151">
        <f>(G10/F10)-1</f>
        <v>0.11463133640553003</v>
      </c>
      <c r="N10" s="137" t="s">
        <v>112</v>
      </c>
      <c r="O10" s="119">
        <f>(H10/G10)-1</f>
        <v>-0.22273901808785534</v>
      </c>
      <c r="P10" s="139" t="s">
        <v>113</v>
      </c>
    </row>
    <row r="26" ht="12.75">
      <c r="I26" s="99" t="s">
        <v>136</v>
      </c>
    </row>
    <row r="27" ht="12.75">
      <c r="H27" s="99" t="s">
        <v>143</v>
      </c>
    </row>
    <row r="28" ht="12.75">
      <c r="H28" s="99" t="s">
        <v>150</v>
      </c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O7:P7"/>
    <mergeCell ref="D6:H6"/>
  </mergeCells>
  <printOptions/>
  <pageMargins left="0.25" right="0.25" top="0.75" bottom="0.75" header="0.3" footer="0.3"/>
  <pageSetup horizontalDpi="300" verticalDpi="300" orientation="landscape" scale="77" r:id="rId1"/>
  <headerFooter alignWithMargins="0">
    <oddHeader>&amp;C&amp;A</oddHeader>
    <oddFooter>&amp;CPage &amp;P</oddFooter>
  </headerFooter>
  <ignoredErrors>
    <ignoredError sqref="I8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3:P34"/>
  <sheetViews>
    <sheetView tabSelected="1" zoomScale="110" zoomScaleNormal="110" zoomScalePageLayoutView="0" workbookViewId="0" topLeftCell="A18">
      <selection activeCell="E27" sqref="E27"/>
    </sheetView>
  </sheetViews>
  <sheetFormatPr defaultColWidth="11.421875" defaultRowHeight="12.75"/>
  <cols>
    <col min="1" max="1" width="4.57421875" style="0" customWidth="1"/>
    <col min="2" max="2" width="11.421875" style="0" customWidth="1"/>
    <col min="3" max="3" width="40.7109375" style="0" customWidth="1"/>
    <col min="4" max="5" width="9.28125" style="0" customWidth="1"/>
    <col min="6" max="6" width="9.57421875" style="0" customWidth="1"/>
    <col min="7" max="7" width="9.421875" style="0" customWidth="1"/>
    <col min="8" max="8" width="12.57421875" style="0" customWidth="1"/>
    <col min="9" max="9" width="9.28125" style="0" customWidth="1"/>
    <col min="10" max="10" width="4.57421875" style="0" customWidth="1"/>
    <col min="11" max="11" width="9.28125" style="0" customWidth="1"/>
    <col min="12" max="12" width="4.57421875" style="0" customWidth="1"/>
    <col min="13" max="13" width="9.28125" style="0" customWidth="1"/>
    <col min="14" max="14" width="4.57421875" style="0" customWidth="1"/>
    <col min="15" max="15" width="11.421875" style="0" bestFit="1" customWidth="1"/>
    <col min="16" max="16" width="4.57421875" style="0" customWidth="1"/>
  </cols>
  <sheetData>
    <row r="3" ht="12.75">
      <c r="F3" s="198"/>
    </row>
    <row r="4" ht="12.75">
      <c r="E4" s="198"/>
    </row>
    <row r="5" spans="1:2" ht="4.5" customHeight="1" thickBot="1">
      <c r="A5" s="161"/>
      <c r="B5" s="161"/>
    </row>
    <row r="6" spans="1:16" ht="21.75" customHeight="1" thickBot="1">
      <c r="A6" s="342" t="s">
        <v>109</v>
      </c>
      <c r="B6" s="343" t="s">
        <v>110</v>
      </c>
      <c r="C6" s="105" t="s">
        <v>144</v>
      </c>
      <c r="D6" s="329" t="s">
        <v>145</v>
      </c>
      <c r="E6" s="330"/>
      <c r="F6" s="330"/>
      <c r="G6" s="330"/>
      <c r="H6" s="345"/>
      <c r="I6" s="341" t="s">
        <v>146</v>
      </c>
      <c r="J6" s="341"/>
      <c r="K6" s="341"/>
      <c r="L6" s="341"/>
      <c r="M6" s="341"/>
      <c r="N6" s="341"/>
      <c r="O6" s="341"/>
      <c r="P6" s="341"/>
    </row>
    <row r="7" spans="1:16" ht="30" customHeight="1" thickBot="1">
      <c r="A7" s="536"/>
      <c r="B7" s="344"/>
      <c r="C7" s="105" t="s">
        <v>222</v>
      </c>
      <c r="D7" s="104">
        <v>2018</v>
      </c>
      <c r="E7" s="514">
        <v>2019</v>
      </c>
      <c r="F7" s="263">
        <v>2020</v>
      </c>
      <c r="G7" s="264">
        <v>2021</v>
      </c>
      <c r="H7" s="264">
        <v>2022</v>
      </c>
      <c r="I7" s="316" t="s">
        <v>111</v>
      </c>
      <c r="J7" s="317"/>
      <c r="K7" s="318" t="s">
        <v>142</v>
      </c>
      <c r="L7" s="452"/>
      <c r="M7" s="484" t="s">
        <v>198</v>
      </c>
      <c r="N7" s="485"/>
      <c r="O7" s="453" t="s">
        <v>208</v>
      </c>
      <c r="P7" s="454"/>
    </row>
    <row r="8" spans="1:16" ht="26.25" thickBot="1">
      <c r="A8" s="465">
        <v>1</v>
      </c>
      <c r="B8" s="197">
        <v>1</v>
      </c>
      <c r="C8" s="122" t="s">
        <v>223</v>
      </c>
      <c r="D8" s="175">
        <v>341120</v>
      </c>
      <c r="E8" s="448">
        <v>341120</v>
      </c>
      <c r="F8" s="163">
        <v>341120</v>
      </c>
      <c r="G8" s="164">
        <v>348653</v>
      </c>
      <c r="H8" s="164">
        <v>348653</v>
      </c>
      <c r="I8" s="115">
        <f>(E8/D8)-1</f>
        <v>0</v>
      </c>
      <c r="J8" s="191"/>
      <c r="K8" s="190">
        <f>(F8/D8)-1</f>
        <v>0</v>
      </c>
      <c r="L8" s="191"/>
      <c r="M8" s="531">
        <f aca="true" t="shared" si="0" ref="M8:M26">(G8/F8)-1</f>
        <v>0.022083137898686767</v>
      </c>
      <c r="N8" s="535" t="s">
        <v>112</v>
      </c>
      <c r="O8" s="526">
        <f>(H8/G8)-1</f>
        <v>0</v>
      </c>
      <c r="P8" s="278"/>
    </row>
    <row r="9" spans="1:16" ht="13.5" thickBot="1">
      <c r="A9" s="465">
        <v>2</v>
      </c>
      <c r="B9" s="197">
        <v>2</v>
      </c>
      <c r="C9" s="165" t="s">
        <v>224</v>
      </c>
      <c r="D9" s="447">
        <v>283964</v>
      </c>
      <c r="E9" s="166">
        <v>286991</v>
      </c>
      <c r="F9" s="513">
        <v>288072</v>
      </c>
      <c r="G9" s="167">
        <v>290065</v>
      </c>
      <c r="H9" s="167">
        <v>290602</v>
      </c>
      <c r="I9" s="115">
        <f aca="true" t="shared" si="1" ref="I9:I26">(E9/D9)-1</f>
        <v>0.010659801946725667</v>
      </c>
      <c r="J9" s="516" t="s">
        <v>112</v>
      </c>
      <c r="K9" s="474">
        <f>(F9/E9)-1</f>
        <v>0.003766668641176807</v>
      </c>
      <c r="L9" s="517" t="s">
        <v>112</v>
      </c>
      <c r="M9" s="141">
        <f t="shared" si="0"/>
        <v>0.006918409286567284</v>
      </c>
      <c r="N9" s="143" t="s">
        <v>112</v>
      </c>
      <c r="O9" s="168">
        <f aca="true" t="shared" si="2" ref="O9:O26">(H9/G9)-1</f>
        <v>0.0018513091893195277</v>
      </c>
      <c r="P9" s="145" t="s">
        <v>112</v>
      </c>
    </row>
    <row r="10" spans="1:16" ht="13.5" thickBot="1">
      <c r="A10" s="465">
        <v>3</v>
      </c>
      <c r="B10" s="197">
        <v>3</v>
      </c>
      <c r="C10" s="169" t="s">
        <v>225</v>
      </c>
      <c r="D10" s="447">
        <v>1589</v>
      </c>
      <c r="E10" s="515">
        <v>1589</v>
      </c>
      <c r="F10" s="448">
        <v>1589</v>
      </c>
      <c r="G10" s="154">
        <v>1589</v>
      </c>
      <c r="H10" s="114">
        <v>1589</v>
      </c>
      <c r="I10" s="115">
        <f t="shared" si="1"/>
        <v>0</v>
      </c>
      <c r="J10" s="524"/>
      <c r="K10" s="474">
        <f aca="true" t="shared" si="3" ref="K10:K26">(F10/E10)-1</f>
        <v>0</v>
      </c>
      <c r="L10" s="137"/>
      <c r="M10" s="117">
        <f t="shared" si="0"/>
        <v>0</v>
      </c>
      <c r="N10" s="132"/>
      <c r="O10" s="119">
        <f t="shared" si="2"/>
        <v>0</v>
      </c>
      <c r="P10" s="142"/>
    </row>
    <row r="11" spans="1:16" ht="26.25" thickBot="1">
      <c r="A11" s="465">
        <v>4</v>
      </c>
      <c r="B11" s="197">
        <v>4</v>
      </c>
      <c r="C11" s="170" t="s">
        <v>16</v>
      </c>
      <c r="D11" s="447">
        <v>1947</v>
      </c>
      <c r="E11" s="448">
        <v>2169</v>
      </c>
      <c r="F11" s="163">
        <v>2208</v>
      </c>
      <c r="G11" s="164">
        <v>2310</v>
      </c>
      <c r="H11" s="164">
        <v>2309</v>
      </c>
      <c r="I11" s="523">
        <f t="shared" si="1"/>
        <v>0.11402157164869031</v>
      </c>
      <c r="J11" s="480" t="s">
        <v>112</v>
      </c>
      <c r="K11" s="474">
        <f t="shared" si="3"/>
        <v>0.017980636237897585</v>
      </c>
      <c r="L11" s="517" t="s">
        <v>112</v>
      </c>
      <c r="M11" s="134">
        <f t="shared" si="0"/>
        <v>0.04619565217391308</v>
      </c>
      <c r="N11" s="133" t="s">
        <v>112</v>
      </c>
      <c r="O11" s="148">
        <f t="shared" si="2"/>
        <v>-0.00043290043290045155</v>
      </c>
      <c r="P11" s="146" t="s">
        <v>113</v>
      </c>
    </row>
    <row r="12" spans="1:16" ht="26.25" thickBot="1">
      <c r="A12" s="465">
        <v>5</v>
      </c>
      <c r="B12" s="197">
        <v>5</v>
      </c>
      <c r="C12" s="165" t="s">
        <v>17</v>
      </c>
      <c r="D12" s="447">
        <v>2169</v>
      </c>
      <c r="E12" s="448">
        <v>2227</v>
      </c>
      <c r="F12" s="443">
        <v>2310</v>
      </c>
      <c r="G12" s="180">
        <v>2329</v>
      </c>
      <c r="H12" s="167">
        <v>2331</v>
      </c>
      <c r="I12" s="115">
        <f t="shared" si="1"/>
        <v>0.026740433379437434</v>
      </c>
      <c r="J12" s="516" t="s">
        <v>112</v>
      </c>
      <c r="K12" s="474">
        <f t="shared" si="3"/>
        <v>0.03726986977997315</v>
      </c>
      <c r="L12" s="517" t="s">
        <v>112</v>
      </c>
      <c r="M12" s="141">
        <f t="shared" si="0"/>
        <v>0.008225108225108135</v>
      </c>
      <c r="N12" s="143" t="s">
        <v>112</v>
      </c>
      <c r="O12" s="168">
        <f t="shared" si="2"/>
        <v>0.0008587376556461468</v>
      </c>
      <c r="P12" s="142" t="s">
        <v>112</v>
      </c>
    </row>
    <row r="13" spans="1:16" ht="26.25" thickBot="1">
      <c r="A13" s="465">
        <v>6</v>
      </c>
      <c r="B13" s="197">
        <v>23</v>
      </c>
      <c r="C13" s="169" t="s">
        <v>226</v>
      </c>
      <c r="D13" s="447">
        <v>0</v>
      </c>
      <c r="E13" s="156">
        <v>6.31</v>
      </c>
      <c r="F13" s="113">
        <v>0</v>
      </c>
      <c r="G13" s="181">
        <v>0</v>
      </c>
      <c r="H13" s="171">
        <v>0</v>
      </c>
      <c r="I13" s="115" t="e">
        <f t="shared" si="1"/>
        <v>#DIV/0!</v>
      </c>
      <c r="J13" s="519"/>
      <c r="K13" s="474">
        <f t="shared" si="3"/>
        <v>-1</v>
      </c>
      <c r="L13" s="138" t="s">
        <v>113</v>
      </c>
      <c r="M13" s="117" t="e">
        <f t="shared" si="0"/>
        <v>#DIV/0!</v>
      </c>
      <c r="N13" s="144"/>
      <c r="O13" s="119" t="e">
        <f t="shared" si="2"/>
        <v>#DIV/0!</v>
      </c>
      <c r="P13" s="139"/>
    </row>
    <row r="14" spans="1:16" ht="13.5" thickBot="1">
      <c r="A14" s="465">
        <v>7</v>
      </c>
      <c r="B14" s="197">
        <v>24</v>
      </c>
      <c r="C14" s="169" t="s">
        <v>40</v>
      </c>
      <c r="D14" s="474">
        <v>0.4222</v>
      </c>
      <c r="E14" s="150">
        <v>0.4196</v>
      </c>
      <c r="F14" s="117">
        <v>0.4287</v>
      </c>
      <c r="G14" s="182">
        <v>0.4155</v>
      </c>
      <c r="H14" s="172">
        <v>0.4347</v>
      </c>
      <c r="I14" s="115">
        <f t="shared" si="1"/>
        <v>-0.006158218853623998</v>
      </c>
      <c r="J14" s="519" t="s">
        <v>113</v>
      </c>
      <c r="K14" s="474">
        <f t="shared" si="3"/>
        <v>0.021687321258341496</v>
      </c>
      <c r="L14" s="137" t="s">
        <v>112</v>
      </c>
      <c r="M14" s="117">
        <f t="shared" si="0"/>
        <v>-0.030790762771168767</v>
      </c>
      <c r="N14" s="144" t="s">
        <v>113</v>
      </c>
      <c r="O14" s="119">
        <f t="shared" si="2"/>
        <v>0.04620938628158844</v>
      </c>
      <c r="P14" s="142" t="s">
        <v>112</v>
      </c>
    </row>
    <row r="15" spans="1:16" ht="39" thickBot="1">
      <c r="A15" s="465">
        <v>8</v>
      </c>
      <c r="B15" s="197">
        <v>26</v>
      </c>
      <c r="C15" s="122" t="s">
        <v>137</v>
      </c>
      <c r="D15" s="195">
        <v>7738268</v>
      </c>
      <c r="E15" s="113">
        <v>7900288</v>
      </c>
      <c r="F15" s="113">
        <v>8255717</v>
      </c>
      <c r="G15" s="114">
        <v>8212695</v>
      </c>
      <c r="H15" s="114">
        <v>8140833</v>
      </c>
      <c r="I15" s="115">
        <f t="shared" si="1"/>
        <v>0.02093750177688336</v>
      </c>
      <c r="J15" s="518" t="s">
        <v>112</v>
      </c>
      <c r="K15" s="474">
        <f t="shared" si="3"/>
        <v>0.04498937253933022</v>
      </c>
      <c r="L15" s="137" t="s">
        <v>112</v>
      </c>
      <c r="M15" s="117">
        <f t="shared" si="0"/>
        <v>-0.005211176691255259</v>
      </c>
      <c r="N15" s="532" t="s">
        <v>112</v>
      </c>
      <c r="O15" s="119">
        <f>(H15/G15)-1</f>
        <v>-0.008750111869489818</v>
      </c>
      <c r="P15" s="146" t="s">
        <v>113</v>
      </c>
    </row>
    <row r="16" spans="1:16" ht="13.5" thickBot="1">
      <c r="A16" s="465">
        <v>9</v>
      </c>
      <c r="B16" s="537">
        <v>27</v>
      </c>
      <c r="C16" s="174" t="s">
        <v>44</v>
      </c>
      <c r="D16" s="177">
        <v>3.49</v>
      </c>
      <c r="E16" s="184">
        <v>3.91</v>
      </c>
      <c r="F16" s="184">
        <v>3.91</v>
      </c>
      <c r="G16" s="187">
        <v>4.07</v>
      </c>
      <c r="H16" s="187">
        <v>4.24</v>
      </c>
      <c r="I16" s="115">
        <f t="shared" si="1"/>
        <v>0.12034383954154726</v>
      </c>
      <c r="J16" s="520" t="s">
        <v>112</v>
      </c>
      <c r="K16" s="474">
        <f t="shared" si="3"/>
        <v>0</v>
      </c>
      <c r="L16" s="521"/>
      <c r="M16" s="531">
        <f t="shared" si="0"/>
        <v>0.04092071611253201</v>
      </c>
      <c r="N16" s="498" t="s">
        <v>112</v>
      </c>
      <c r="O16" s="526">
        <f t="shared" si="2"/>
        <v>0.041769041769041726</v>
      </c>
      <c r="P16" s="142" t="s">
        <v>112</v>
      </c>
    </row>
    <row r="17" spans="1:16" ht="39" thickBot="1">
      <c r="A17" s="465">
        <v>10</v>
      </c>
      <c r="B17" s="538">
        <v>35</v>
      </c>
      <c r="C17" s="173" t="s">
        <v>138</v>
      </c>
      <c r="D17" s="178">
        <v>2</v>
      </c>
      <c r="E17" s="185">
        <v>77</v>
      </c>
      <c r="F17" s="185">
        <v>3</v>
      </c>
      <c r="G17" s="188">
        <v>4</v>
      </c>
      <c r="H17" s="188">
        <v>176</v>
      </c>
      <c r="I17" s="115">
        <f t="shared" si="1"/>
        <v>37.5</v>
      </c>
      <c r="J17" s="522"/>
      <c r="K17" s="474">
        <f t="shared" si="3"/>
        <v>-0.961038961038961</v>
      </c>
      <c r="L17" s="138" t="s">
        <v>113</v>
      </c>
      <c r="M17" s="525">
        <f t="shared" si="0"/>
        <v>0.33333333333333326</v>
      </c>
      <c r="N17" s="498" t="s">
        <v>112</v>
      </c>
      <c r="O17" s="530">
        <f t="shared" si="2"/>
        <v>43</v>
      </c>
      <c r="P17" s="145" t="s">
        <v>112</v>
      </c>
    </row>
    <row r="18" spans="1:16" ht="39.75" customHeight="1" thickBot="1">
      <c r="A18" s="465">
        <v>11</v>
      </c>
      <c r="B18" s="197">
        <v>36</v>
      </c>
      <c r="C18" s="122" t="s">
        <v>139</v>
      </c>
      <c r="D18" s="178">
        <v>23</v>
      </c>
      <c r="E18" s="185">
        <v>88</v>
      </c>
      <c r="F18" s="185">
        <v>3</v>
      </c>
      <c r="G18" s="188">
        <v>4</v>
      </c>
      <c r="H18" s="188">
        <v>159</v>
      </c>
      <c r="I18" s="115">
        <f t="shared" si="1"/>
        <v>2.8260869565217392</v>
      </c>
      <c r="J18" s="518" t="s">
        <v>112</v>
      </c>
      <c r="K18" s="474">
        <f t="shared" si="3"/>
        <v>-0.9659090909090909</v>
      </c>
      <c r="L18" s="138" t="s">
        <v>113</v>
      </c>
      <c r="M18" s="525">
        <f t="shared" si="0"/>
        <v>0.33333333333333326</v>
      </c>
      <c r="N18" s="498" t="s">
        <v>112</v>
      </c>
      <c r="O18" s="530">
        <f t="shared" si="2"/>
        <v>38.75</v>
      </c>
      <c r="P18" s="142" t="s">
        <v>112</v>
      </c>
    </row>
    <row r="19" spans="1:16" ht="26.25" thickBot="1">
      <c r="A19" s="465">
        <v>12</v>
      </c>
      <c r="B19" s="539">
        <v>46</v>
      </c>
      <c r="C19" s="173" t="s">
        <v>140</v>
      </c>
      <c r="D19" s="179">
        <v>24</v>
      </c>
      <c r="E19" s="186">
        <v>24</v>
      </c>
      <c r="F19" s="186">
        <v>24</v>
      </c>
      <c r="G19" s="189">
        <v>24</v>
      </c>
      <c r="H19" s="189">
        <v>24</v>
      </c>
      <c r="I19" s="115">
        <f t="shared" si="1"/>
        <v>0</v>
      </c>
      <c r="J19" s="516"/>
      <c r="K19" s="474">
        <f t="shared" si="3"/>
        <v>0</v>
      </c>
      <c r="L19" s="137"/>
      <c r="M19" s="528">
        <f t="shared" si="0"/>
        <v>0</v>
      </c>
      <c r="N19" s="501"/>
      <c r="O19" s="529">
        <f t="shared" si="2"/>
        <v>0</v>
      </c>
      <c r="P19" s="147"/>
    </row>
    <row r="20" spans="1:16" ht="26.25" thickBot="1">
      <c r="A20" s="465">
        <v>13</v>
      </c>
      <c r="B20" s="197">
        <v>47</v>
      </c>
      <c r="C20" s="122" t="s">
        <v>64</v>
      </c>
      <c r="D20" s="176">
        <v>796</v>
      </c>
      <c r="E20" s="113">
        <v>1185</v>
      </c>
      <c r="F20" s="113">
        <v>942</v>
      </c>
      <c r="G20" s="114">
        <v>1195</v>
      </c>
      <c r="H20" s="114">
        <v>1300</v>
      </c>
      <c r="I20" s="115">
        <f t="shared" si="1"/>
        <v>0.4886934673366834</v>
      </c>
      <c r="J20" s="518" t="s">
        <v>112</v>
      </c>
      <c r="K20" s="474">
        <f t="shared" si="3"/>
        <v>-0.2050632911392405</v>
      </c>
      <c r="L20" s="138" t="s">
        <v>113</v>
      </c>
      <c r="M20" s="525">
        <f>(G20/F20)-1</f>
        <v>0.2685774946921444</v>
      </c>
      <c r="N20" s="498" t="s">
        <v>112</v>
      </c>
      <c r="O20" s="530">
        <f t="shared" si="2"/>
        <v>0.08786610878661083</v>
      </c>
      <c r="P20" s="120" t="s">
        <v>112</v>
      </c>
    </row>
    <row r="21" spans="1:16" ht="26.25" thickBot="1">
      <c r="A21" s="465">
        <v>14</v>
      </c>
      <c r="B21" s="197">
        <v>48</v>
      </c>
      <c r="C21" s="122" t="s">
        <v>65</v>
      </c>
      <c r="D21" s="176">
        <v>942</v>
      </c>
      <c r="E21" s="113">
        <v>1191</v>
      </c>
      <c r="F21" s="113">
        <v>1195</v>
      </c>
      <c r="G21" s="114">
        <v>1300</v>
      </c>
      <c r="H21" s="114">
        <v>1318</v>
      </c>
      <c r="I21" s="115">
        <f t="shared" si="1"/>
        <v>0.26433121019108285</v>
      </c>
      <c r="J21" s="518" t="s">
        <v>112</v>
      </c>
      <c r="K21" s="474">
        <f t="shared" si="3"/>
        <v>0.0033585222502099388</v>
      </c>
      <c r="L21" s="517" t="s">
        <v>112</v>
      </c>
      <c r="M21" s="525">
        <f t="shared" si="0"/>
        <v>0.08786610878661083</v>
      </c>
      <c r="N21" s="498" t="s">
        <v>112</v>
      </c>
      <c r="O21" s="530">
        <f t="shared" si="2"/>
        <v>0.013846153846153841</v>
      </c>
      <c r="P21" s="162" t="s">
        <v>112</v>
      </c>
    </row>
    <row r="22" spans="1:16" ht="26.25" thickBot="1">
      <c r="A22" s="465">
        <v>15</v>
      </c>
      <c r="B22" s="197">
        <v>49</v>
      </c>
      <c r="C22" s="122" t="s">
        <v>66</v>
      </c>
      <c r="D22" s="176">
        <v>202157</v>
      </c>
      <c r="E22" s="113">
        <v>180816</v>
      </c>
      <c r="F22" s="113">
        <v>205627</v>
      </c>
      <c r="G22" s="114">
        <v>206111</v>
      </c>
      <c r="H22" s="114">
        <v>207572</v>
      </c>
      <c r="I22" s="115">
        <f t="shared" si="1"/>
        <v>-0.10556646566777306</v>
      </c>
      <c r="J22" s="519" t="s">
        <v>113</v>
      </c>
      <c r="K22" s="474">
        <f t="shared" si="3"/>
        <v>0.1372168392177684</v>
      </c>
      <c r="L22" s="137" t="s">
        <v>112</v>
      </c>
      <c r="M22" s="525">
        <f t="shared" si="0"/>
        <v>0.0023537764982224374</v>
      </c>
      <c r="N22" s="498" t="s">
        <v>112</v>
      </c>
      <c r="O22" s="526">
        <f t="shared" si="2"/>
        <v>0.007088413524751314</v>
      </c>
      <c r="P22" s="142" t="s">
        <v>112</v>
      </c>
    </row>
    <row r="23" spans="1:16" ht="26.25" thickBot="1">
      <c r="A23" s="465">
        <v>16</v>
      </c>
      <c r="B23" s="197">
        <v>50</v>
      </c>
      <c r="C23" s="122" t="s">
        <v>67</v>
      </c>
      <c r="D23" s="192">
        <v>0.59</v>
      </c>
      <c r="E23" s="193">
        <v>0.75</v>
      </c>
      <c r="F23" s="193">
        <v>0.75</v>
      </c>
      <c r="G23" s="194">
        <v>0.69</v>
      </c>
      <c r="H23" s="194">
        <v>0.83</v>
      </c>
      <c r="I23" s="115">
        <f t="shared" si="1"/>
        <v>0.27118644067796627</v>
      </c>
      <c r="J23" s="516" t="s">
        <v>112</v>
      </c>
      <c r="K23" s="474">
        <f t="shared" si="3"/>
        <v>0</v>
      </c>
      <c r="L23" s="137" t="s">
        <v>112</v>
      </c>
      <c r="M23" s="117">
        <f t="shared" si="0"/>
        <v>-0.08000000000000007</v>
      </c>
      <c r="N23" s="149" t="s">
        <v>113</v>
      </c>
      <c r="O23" s="119">
        <f t="shared" si="2"/>
        <v>0.2028985507246377</v>
      </c>
      <c r="P23" s="142" t="s">
        <v>112</v>
      </c>
    </row>
    <row r="24" spans="1:16" ht="13.5" thickBot="1">
      <c r="A24" s="465">
        <v>17</v>
      </c>
      <c r="B24" s="197">
        <v>60</v>
      </c>
      <c r="C24" s="122" t="s">
        <v>141</v>
      </c>
      <c r="D24" s="192">
        <v>3.82</v>
      </c>
      <c r="E24" s="193">
        <v>30.76</v>
      </c>
      <c r="F24" s="193">
        <v>4.13</v>
      </c>
      <c r="G24" s="194">
        <v>4.3</v>
      </c>
      <c r="H24" s="194">
        <v>4.8</v>
      </c>
      <c r="I24" s="115">
        <f t="shared" si="1"/>
        <v>7.052356020942408</v>
      </c>
      <c r="J24" s="518" t="s">
        <v>112</v>
      </c>
      <c r="K24" s="474">
        <f t="shared" si="3"/>
        <v>-0.8657347204161249</v>
      </c>
      <c r="L24" s="138" t="s">
        <v>113</v>
      </c>
      <c r="M24" s="117">
        <f t="shared" si="0"/>
        <v>0.041162227602905554</v>
      </c>
      <c r="N24" s="143" t="s">
        <v>112</v>
      </c>
      <c r="O24" s="119">
        <f t="shared" si="2"/>
        <v>0.11627906976744184</v>
      </c>
      <c r="P24" s="142" t="s">
        <v>112</v>
      </c>
    </row>
    <row r="25" spans="1:16" ht="26.25" thickBot="1">
      <c r="A25" s="465">
        <v>18</v>
      </c>
      <c r="B25" s="197">
        <v>61</v>
      </c>
      <c r="C25" s="122" t="s">
        <v>149</v>
      </c>
      <c r="D25" s="192"/>
      <c r="E25" s="193">
        <v>2.72</v>
      </c>
      <c r="F25" s="193">
        <v>1.68</v>
      </c>
      <c r="G25" s="194">
        <v>1.54</v>
      </c>
      <c r="H25" s="194">
        <v>1.54</v>
      </c>
      <c r="I25" s="115" t="e">
        <f t="shared" si="1"/>
        <v>#DIV/0!</v>
      </c>
      <c r="J25" s="518"/>
      <c r="K25" s="474">
        <f t="shared" si="3"/>
        <v>-0.3823529411764707</v>
      </c>
      <c r="L25" s="138" t="s">
        <v>113</v>
      </c>
      <c r="M25" s="117">
        <f t="shared" si="0"/>
        <v>-0.08333333333333326</v>
      </c>
      <c r="N25" s="527" t="s">
        <v>113</v>
      </c>
      <c r="O25" s="119">
        <f t="shared" si="2"/>
        <v>0</v>
      </c>
      <c r="P25" s="534"/>
    </row>
    <row r="26" spans="1:16" ht="39" thickBot="1">
      <c r="A26" s="465">
        <v>19</v>
      </c>
      <c r="B26" s="537">
        <v>62</v>
      </c>
      <c r="C26" s="174" t="s">
        <v>82</v>
      </c>
      <c r="D26" s="195">
        <v>5830023</v>
      </c>
      <c r="E26" s="196">
        <v>6902228</v>
      </c>
      <c r="F26" s="196">
        <v>6799049</v>
      </c>
      <c r="G26" s="164">
        <v>7250039</v>
      </c>
      <c r="H26" s="164">
        <v>7374165</v>
      </c>
      <c r="I26" s="115">
        <f t="shared" si="1"/>
        <v>0.18391093825873406</v>
      </c>
      <c r="J26" s="520" t="s">
        <v>112</v>
      </c>
      <c r="K26" s="474">
        <f t="shared" si="3"/>
        <v>-0.014948651363009158</v>
      </c>
      <c r="L26" s="138" t="s">
        <v>113</v>
      </c>
      <c r="M26" s="525">
        <f t="shared" si="0"/>
        <v>0.06633133545588499</v>
      </c>
      <c r="N26" s="498" t="s">
        <v>112</v>
      </c>
      <c r="O26" s="533">
        <f t="shared" si="2"/>
        <v>0.017120735488457273</v>
      </c>
      <c r="P26" s="482" t="s">
        <v>112</v>
      </c>
    </row>
    <row r="32" spans="8:9" ht="12.75">
      <c r="H32" s="99" t="s">
        <v>151</v>
      </c>
      <c r="I32" s="99"/>
    </row>
    <row r="33" ht="12.75">
      <c r="H33" s="99" t="s">
        <v>143</v>
      </c>
    </row>
    <row r="34" ht="12.75">
      <c r="H34" s="99" t="s">
        <v>150</v>
      </c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O7:P7"/>
    <mergeCell ref="D6:H6"/>
  </mergeCells>
  <printOptions/>
  <pageMargins left="0.4284722222222222" right="0.3326388888888889" top="0.44999999999999996" bottom="0.3909722222222222" header="0.2125" footer="0.15347222222222223"/>
  <pageSetup horizontalDpi="300" verticalDpi="300" orientation="landscape" scale="77" r:id="rId3"/>
  <headerFooter alignWithMargins="0">
    <oddHeader>&amp;C&amp;A</oddHeader>
    <oddFooter>&amp;CPage &amp;P</oddFooter>
  </headerFooter>
  <ignoredErrors>
    <ignoredError sqref="I25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L227"/>
  <sheetViews>
    <sheetView zoomScale="110" zoomScaleNormal="110" zoomScalePageLayoutView="0" workbookViewId="0" topLeftCell="A196">
      <selection activeCell="D75" sqref="D75"/>
    </sheetView>
  </sheetViews>
  <sheetFormatPr defaultColWidth="11.421875" defaultRowHeight="12.75"/>
  <cols>
    <col min="1" max="1" width="5.7109375" style="1" customWidth="1"/>
    <col min="2" max="2" width="82.7109375" style="2" customWidth="1"/>
    <col min="3" max="3" width="15.7109375" style="3" customWidth="1"/>
    <col min="4" max="64" width="8.8515625" style="2" customWidth="1"/>
  </cols>
  <sheetData>
    <row r="4" ht="12.75">
      <c r="B4" s="6" t="s">
        <v>0</v>
      </c>
    </row>
    <row r="5" ht="12.75">
      <c r="B5" s="6" t="s">
        <v>94</v>
      </c>
    </row>
    <row r="7" spans="1:64" ht="12.75" customHeight="1">
      <c r="A7" s="279" t="s">
        <v>2</v>
      </c>
      <c r="B7" s="279" t="s">
        <v>3</v>
      </c>
      <c r="C7" s="280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2.75">
      <c r="A8" s="279"/>
      <c r="B8" s="279"/>
      <c r="C8" s="28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3" ht="12.75">
      <c r="A9" s="16">
        <v>1</v>
      </c>
      <c r="B9" s="17" t="s">
        <v>13</v>
      </c>
      <c r="C9" s="55">
        <v>341737</v>
      </c>
    </row>
    <row r="10" spans="1:3" ht="12.75">
      <c r="A10" s="21">
        <v>2</v>
      </c>
      <c r="B10" s="22" t="s">
        <v>14</v>
      </c>
      <c r="C10" s="55">
        <v>280472</v>
      </c>
    </row>
    <row r="11" spans="1:3" ht="12.75">
      <c r="A11" s="21">
        <v>3</v>
      </c>
      <c r="B11" s="22" t="s">
        <v>15</v>
      </c>
      <c r="C11" s="55">
        <v>1589</v>
      </c>
    </row>
    <row r="12" spans="1:3" ht="12.75">
      <c r="A12" s="21">
        <v>4</v>
      </c>
      <c r="B12" s="22" t="s">
        <v>16</v>
      </c>
      <c r="C12" s="55">
        <v>2224</v>
      </c>
    </row>
    <row r="13" spans="1:3" ht="12.75">
      <c r="A13" s="21">
        <v>5</v>
      </c>
      <c r="B13" s="22" t="s">
        <v>17</v>
      </c>
      <c r="C13" s="55">
        <v>2224</v>
      </c>
    </row>
    <row r="14" spans="1:64" ht="12.75">
      <c r="A14" s="21">
        <v>6</v>
      </c>
      <c r="B14" s="22" t="s">
        <v>18</v>
      </c>
      <c r="C14" s="55">
        <v>73995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3" ht="12.75">
      <c r="A15" s="27"/>
      <c r="B15" s="28" t="s">
        <v>19</v>
      </c>
      <c r="C15" s="56">
        <v>66587</v>
      </c>
    </row>
    <row r="16" spans="1:3" ht="12.75">
      <c r="A16" s="27"/>
      <c r="B16" s="28" t="s">
        <v>20</v>
      </c>
      <c r="C16" s="56">
        <v>3099</v>
      </c>
    </row>
    <row r="17" spans="1:3" ht="12.75">
      <c r="A17" s="27"/>
      <c r="B17" s="28" t="s">
        <v>21</v>
      </c>
      <c r="C17" s="56">
        <v>904</v>
      </c>
    </row>
    <row r="18" spans="1:3" ht="12.75">
      <c r="A18" s="27"/>
      <c r="B18" s="28" t="s">
        <v>22</v>
      </c>
      <c r="C18" s="56">
        <v>3405</v>
      </c>
    </row>
    <row r="19" spans="1:64" ht="12.75">
      <c r="A19" s="21">
        <v>7</v>
      </c>
      <c r="B19" s="22" t="s">
        <v>23</v>
      </c>
      <c r="C19" s="55">
        <v>1121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3" ht="12.75">
      <c r="A20" s="27"/>
      <c r="B20" s="28" t="s">
        <v>19</v>
      </c>
      <c r="C20" s="56">
        <v>1068</v>
      </c>
    </row>
    <row r="21" spans="1:3" ht="12.75">
      <c r="A21" s="27"/>
      <c r="B21" s="28" t="s">
        <v>20</v>
      </c>
      <c r="C21" s="56">
        <v>0</v>
      </c>
    </row>
    <row r="22" spans="1:3" ht="12.75">
      <c r="A22" s="27"/>
      <c r="B22" s="28" t="s">
        <v>21</v>
      </c>
      <c r="C22" s="56">
        <v>16</v>
      </c>
    </row>
    <row r="23" spans="1:3" ht="12.75">
      <c r="A23" s="27"/>
      <c r="B23" s="28" t="s">
        <v>22</v>
      </c>
      <c r="C23" s="56">
        <v>37</v>
      </c>
    </row>
    <row r="24" spans="1:64" ht="12.75">
      <c r="A24" s="21">
        <v>8</v>
      </c>
      <c r="B24" s="22" t="s">
        <v>24</v>
      </c>
      <c r="C24" s="55">
        <v>75220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3" ht="12.75">
      <c r="A25" s="27"/>
      <c r="B25" s="28" t="s">
        <v>19</v>
      </c>
      <c r="C25" s="56">
        <v>66497</v>
      </c>
    </row>
    <row r="26" spans="1:3" ht="12.75">
      <c r="A26" s="27"/>
      <c r="B26" s="28" t="s">
        <v>20</v>
      </c>
      <c r="C26" s="56">
        <v>3308</v>
      </c>
    </row>
    <row r="27" spans="1:3" ht="12.75">
      <c r="A27" s="27"/>
      <c r="B27" s="28" t="s">
        <v>21</v>
      </c>
      <c r="C27" s="56">
        <v>1893</v>
      </c>
    </row>
    <row r="28" spans="1:3" ht="12.75">
      <c r="A28" s="27"/>
      <c r="B28" s="28" t="s">
        <v>22</v>
      </c>
      <c r="C28" s="56">
        <v>3522</v>
      </c>
    </row>
    <row r="29" spans="1:3" ht="12.75">
      <c r="A29" s="21">
        <v>9</v>
      </c>
      <c r="B29" s="22" t="s">
        <v>25</v>
      </c>
      <c r="C29" s="55">
        <v>896</v>
      </c>
    </row>
    <row r="30" spans="1:3" ht="12.75">
      <c r="A30" s="21">
        <v>10</v>
      </c>
      <c r="B30" s="22" t="s">
        <v>26</v>
      </c>
      <c r="C30" s="55">
        <v>1121</v>
      </c>
    </row>
    <row r="31" spans="1:3" ht="12.75">
      <c r="A31" s="21">
        <v>11</v>
      </c>
      <c r="B31" s="22" t="s">
        <v>27</v>
      </c>
      <c r="C31" s="55">
        <v>1008.9</v>
      </c>
    </row>
    <row r="32" spans="1:3" ht="12.75">
      <c r="A32" s="21">
        <v>12</v>
      </c>
      <c r="B32" s="22" t="s">
        <v>28</v>
      </c>
      <c r="C32" s="55">
        <v>73958</v>
      </c>
    </row>
    <row r="33" spans="1:64" ht="12.75">
      <c r="A33" s="21">
        <v>13</v>
      </c>
      <c r="B33" s="22" t="s">
        <v>29</v>
      </c>
      <c r="C33" s="55">
        <v>876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3" ht="12.75">
      <c r="A34" s="27"/>
      <c r="B34" s="28" t="s">
        <v>19</v>
      </c>
      <c r="C34" s="56">
        <v>770</v>
      </c>
    </row>
    <row r="35" spans="1:3" ht="12.75">
      <c r="A35" s="27"/>
      <c r="B35" s="28" t="s">
        <v>20</v>
      </c>
      <c r="C35" s="56">
        <v>54</v>
      </c>
    </row>
    <row r="36" spans="1:3" ht="12.75">
      <c r="A36" s="27"/>
      <c r="B36" s="28" t="s">
        <v>21</v>
      </c>
      <c r="C36" s="56">
        <v>3</v>
      </c>
    </row>
    <row r="37" spans="1:3" ht="12.75">
      <c r="A37" s="27"/>
      <c r="B37" s="28" t="s">
        <v>22</v>
      </c>
      <c r="C37" s="56">
        <v>50</v>
      </c>
    </row>
    <row r="38" spans="1:64" ht="12.75">
      <c r="A38" s="21">
        <v>14</v>
      </c>
      <c r="B38" s="22" t="s">
        <v>30</v>
      </c>
      <c r="C38" s="55">
        <v>249.5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3" ht="12.75">
      <c r="A39" s="27"/>
      <c r="B39" s="28" t="s">
        <v>19</v>
      </c>
      <c r="C39" s="56">
        <v>212.75</v>
      </c>
    </row>
    <row r="40" spans="1:3" ht="12.75">
      <c r="A40" s="27"/>
      <c r="B40" s="28" t="s">
        <v>20</v>
      </c>
      <c r="C40" s="56">
        <v>22.5</v>
      </c>
    </row>
    <row r="41" spans="1:3" ht="12.75">
      <c r="A41" s="27"/>
      <c r="B41" s="28" t="s">
        <v>21</v>
      </c>
      <c r="C41" s="56">
        <v>1.5</v>
      </c>
    </row>
    <row r="42" spans="1:3" ht="12.75">
      <c r="A42" s="27"/>
      <c r="B42" s="28" t="s">
        <v>22</v>
      </c>
      <c r="C42" s="56">
        <v>12.75</v>
      </c>
    </row>
    <row r="43" spans="1:64" ht="12.75" customHeight="1">
      <c r="A43" s="290">
        <v>15</v>
      </c>
      <c r="B43" s="290" t="s">
        <v>31</v>
      </c>
      <c r="C43" s="291">
        <v>135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3" ht="12.75">
      <c r="A44" s="290"/>
      <c r="B44" s="290"/>
      <c r="C44" s="291"/>
    </row>
    <row r="45" spans="1:3" ht="12.75">
      <c r="A45" s="27"/>
      <c r="B45" s="28" t="s">
        <v>19</v>
      </c>
      <c r="C45" s="56">
        <v>100.583333333333</v>
      </c>
    </row>
    <row r="46" spans="1:3" ht="12.75">
      <c r="A46" s="27"/>
      <c r="B46" s="28" t="s">
        <v>20</v>
      </c>
      <c r="C46" s="56">
        <v>26.5</v>
      </c>
    </row>
    <row r="47" spans="1:3" ht="12.75">
      <c r="A47" s="27"/>
      <c r="B47" s="28" t="s">
        <v>21</v>
      </c>
      <c r="C47" s="56">
        <v>1.16666666666667</v>
      </c>
    </row>
    <row r="48" spans="1:3" ht="12.75">
      <c r="A48" s="27"/>
      <c r="B48" s="28" t="s">
        <v>22</v>
      </c>
      <c r="C48" s="56">
        <v>6.91666666666667</v>
      </c>
    </row>
    <row r="49" spans="1:64" ht="12.75">
      <c r="A49" s="21">
        <v>16</v>
      </c>
      <c r="B49" s="22" t="s">
        <v>32</v>
      </c>
      <c r="C49" s="55">
        <v>64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3" ht="12.75">
      <c r="A50" s="27"/>
      <c r="B50" s="28" t="s">
        <v>19</v>
      </c>
      <c r="C50" s="56">
        <v>62</v>
      </c>
    </row>
    <row r="51" spans="1:3" ht="12.75">
      <c r="A51" s="27"/>
      <c r="B51" s="28" t="s">
        <v>20</v>
      </c>
      <c r="C51" s="56">
        <v>2</v>
      </c>
    </row>
    <row r="52" spans="1:3" ht="12.75">
      <c r="A52" s="27"/>
      <c r="B52" s="28" t="s">
        <v>21</v>
      </c>
      <c r="C52" s="56">
        <v>0</v>
      </c>
    </row>
    <row r="53" spans="1:3" ht="12.75">
      <c r="A53" s="27"/>
      <c r="B53" s="28" t="s">
        <v>22</v>
      </c>
      <c r="C53" s="56">
        <v>0</v>
      </c>
    </row>
    <row r="54" spans="1:64" ht="12.75">
      <c r="A54" s="21">
        <v>17</v>
      </c>
      <c r="B54" s="22" t="s">
        <v>33</v>
      </c>
      <c r="C54" s="55">
        <v>60.6666666666667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3" ht="12.75">
      <c r="A55" s="27"/>
      <c r="B55" s="28" t="s">
        <v>19</v>
      </c>
      <c r="C55" s="56">
        <v>59.6666666666667</v>
      </c>
    </row>
    <row r="56" spans="1:3" ht="12.75">
      <c r="A56" s="27"/>
      <c r="B56" s="28" t="s">
        <v>20</v>
      </c>
      <c r="C56" s="56">
        <v>1</v>
      </c>
    </row>
    <row r="57" spans="1:3" ht="12.75">
      <c r="A57" s="27"/>
      <c r="B57" s="28" t="s">
        <v>21</v>
      </c>
      <c r="C57" s="56">
        <v>0</v>
      </c>
    </row>
    <row r="58" spans="1:3" ht="12.75">
      <c r="A58" s="27"/>
      <c r="B58" s="28" t="s">
        <v>22</v>
      </c>
      <c r="C58" s="56">
        <v>0</v>
      </c>
    </row>
    <row r="59" spans="1:64" ht="12.75" customHeight="1">
      <c r="A59" s="281">
        <v>18</v>
      </c>
      <c r="B59" s="292" t="s">
        <v>34</v>
      </c>
      <c r="C59" s="293">
        <v>43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3" ht="12.75">
      <c r="A60" s="281"/>
      <c r="B60" s="292"/>
      <c r="C60" s="293"/>
    </row>
    <row r="61" spans="1:3" ht="12.75">
      <c r="A61" s="27"/>
      <c r="B61" s="28" t="s">
        <v>19</v>
      </c>
      <c r="C61" s="56">
        <v>42.3333333333333</v>
      </c>
    </row>
    <row r="62" spans="1:3" ht="12.75">
      <c r="A62" s="27"/>
      <c r="B62" s="28" t="s">
        <v>20</v>
      </c>
      <c r="C62" s="56">
        <v>0.6666666666666671</v>
      </c>
    </row>
    <row r="63" spans="1:3" ht="12.75">
      <c r="A63" s="27"/>
      <c r="B63" s="28" t="s">
        <v>21</v>
      </c>
      <c r="C63" s="56">
        <v>0</v>
      </c>
    </row>
    <row r="64" spans="1:3" ht="12.75">
      <c r="A64" s="27"/>
      <c r="B64" s="28" t="s">
        <v>22</v>
      </c>
      <c r="C64" s="56">
        <v>0</v>
      </c>
    </row>
    <row r="65" spans="1:3" ht="12.75" customHeight="1">
      <c r="A65" s="281">
        <v>19</v>
      </c>
      <c r="B65" s="292" t="s">
        <v>35</v>
      </c>
      <c r="C65" s="294">
        <v>0</v>
      </c>
    </row>
    <row r="66" spans="1:64" ht="12.75">
      <c r="A66" s="281"/>
      <c r="B66" s="292"/>
      <c r="C66" s="29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3" ht="12.75">
      <c r="A67" s="34"/>
      <c r="B67" s="28" t="s">
        <v>19</v>
      </c>
      <c r="C67" s="56">
        <v>0</v>
      </c>
    </row>
    <row r="68" spans="1:3" ht="12.75">
      <c r="A68" s="27"/>
      <c r="B68" s="28" t="s">
        <v>20</v>
      </c>
      <c r="C68" s="56">
        <v>0</v>
      </c>
    </row>
    <row r="69" spans="1:3" ht="12.75">
      <c r="A69" s="27"/>
      <c r="B69" s="28" t="s">
        <v>21</v>
      </c>
      <c r="C69" s="56">
        <v>0</v>
      </c>
    </row>
    <row r="70" spans="1:3" ht="12.75">
      <c r="A70" s="27"/>
      <c r="B70" s="28" t="s">
        <v>22</v>
      </c>
      <c r="C70" s="56">
        <v>0</v>
      </c>
    </row>
    <row r="71" spans="1:3" ht="12.75">
      <c r="A71" s="21">
        <v>20</v>
      </c>
      <c r="B71" s="22" t="s">
        <v>36</v>
      </c>
      <c r="C71" s="55">
        <v>13243857.96</v>
      </c>
    </row>
    <row r="72" spans="1:3" ht="12.75">
      <c r="A72" s="21">
        <v>21</v>
      </c>
      <c r="B72" s="22" t="s">
        <v>37</v>
      </c>
      <c r="C72" s="55">
        <v>10095712.17</v>
      </c>
    </row>
    <row r="73" spans="1:3" ht="12.75">
      <c r="A73" s="21">
        <v>22</v>
      </c>
      <c r="B73" s="22" t="s">
        <v>38</v>
      </c>
      <c r="C73" s="55">
        <v>13243857.96</v>
      </c>
    </row>
    <row r="74" spans="1:3" ht="12.75">
      <c r="A74" s="21">
        <v>23</v>
      </c>
      <c r="B74" s="22" t="s">
        <v>39</v>
      </c>
      <c r="C74" s="57">
        <v>0.63</v>
      </c>
    </row>
    <row r="75" spans="1:4" ht="12.75">
      <c r="A75" s="21">
        <v>24</v>
      </c>
      <c r="B75" s="22" t="s">
        <v>40</v>
      </c>
      <c r="C75" s="58">
        <v>0.39862897722975205</v>
      </c>
      <c r="D75" s="2">
        <f>(C76-C71)/C76*100</f>
        <v>39.895438725569946</v>
      </c>
    </row>
    <row r="76" spans="1:3" ht="12.75">
      <c r="A76" s="21">
        <v>25</v>
      </c>
      <c r="B76" s="22" t="s">
        <v>41</v>
      </c>
      <c r="C76" s="55">
        <v>22034697</v>
      </c>
    </row>
    <row r="77" spans="1:3" ht="13.5" customHeight="1">
      <c r="A77" s="281">
        <v>26</v>
      </c>
      <c r="B77" s="295" t="s">
        <v>95</v>
      </c>
      <c r="C77" s="293">
        <v>7625656.56</v>
      </c>
    </row>
    <row r="78" spans="1:3" ht="12.75">
      <c r="A78" s="281"/>
      <c r="B78" s="295"/>
      <c r="C78" s="293"/>
    </row>
    <row r="79" spans="1:3" ht="12.75">
      <c r="A79" s="21">
        <v>27</v>
      </c>
      <c r="B79" s="22" t="s">
        <v>44</v>
      </c>
      <c r="C79" s="60">
        <v>13.38</v>
      </c>
    </row>
    <row r="80" spans="1:64" ht="12.75">
      <c r="A80" s="21">
        <v>28</v>
      </c>
      <c r="B80" s="22" t="s">
        <v>45</v>
      </c>
      <c r="C80" s="55">
        <v>95523831.23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3" ht="12.75">
      <c r="A81" s="27"/>
      <c r="B81" s="28" t="s">
        <v>19</v>
      </c>
      <c r="C81" s="56">
        <v>29884912.74</v>
      </c>
    </row>
    <row r="82" spans="1:3" ht="12.75">
      <c r="A82" s="27"/>
      <c r="B82" s="28" t="s">
        <v>20</v>
      </c>
      <c r="C82" s="56">
        <v>22237777.43</v>
      </c>
    </row>
    <row r="83" spans="1:3" ht="12.75">
      <c r="A83" s="27"/>
      <c r="B83" s="28" t="s">
        <v>21</v>
      </c>
      <c r="C83" s="56">
        <v>5936176.63</v>
      </c>
    </row>
    <row r="84" spans="1:3" ht="12.75">
      <c r="A84" s="27"/>
      <c r="B84" s="28" t="s">
        <v>22</v>
      </c>
      <c r="C84" s="56">
        <v>19664012.57</v>
      </c>
    </row>
    <row r="85" spans="1:3" ht="12.75">
      <c r="A85" s="21">
        <v>29</v>
      </c>
      <c r="B85" s="22" t="s">
        <v>46</v>
      </c>
      <c r="C85" s="55">
        <v>75361678.63</v>
      </c>
    </row>
    <row r="86" spans="1:3" ht="12.75">
      <c r="A86" s="21">
        <v>30</v>
      </c>
      <c r="B86" s="22" t="s">
        <v>47</v>
      </c>
      <c r="C86" s="55">
        <v>1087.33333333333</v>
      </c>
    </row>
    <row r="87" spans="1:3" ht="12.75">
      <c r="A87" s="21">
        <v>31</v>
      </c>
      <c r="B87" s="22" t="s">
        <v>48</v>
      </c>
      <c r="C87" s="57">
        <v>815.583333333333</v>
      </c>
    </row>
    <row r="88" spans="1:3" ht="12.75">
      <c r="A88" s="21">
        <v>32</v>
      </c>
      <c r="B88" s="22" t="s">
        <v>49</v>
      </c>
      <c r="C88" s="57">
        <v>543.5</v>
      </c>
    </row>
    <row r="89" spans="1:64" ht="12.75">
      <c r="A89" s="21">
        <v>33</v>
      </c>
      <c r="B89" s="22" t="s">
        <v>50</v>
      </c>
      <c r="C89" s="57">
        <v>186.333333333333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3" ht="12.75">
      <c r="A90" s="27"/>
      <c r="B90" s="28" t="s">
        <v>19</v>
      </c>
      <c r="C90" s="61">
        <v>160</v>
      </c>
    </row>
    <row r="91" spans="1:3" ht="12.75">
      <c r="A91" s="27"/>
      <c r="B91" s="28" t="s">
        <v>20</v>
      </c>
      <c r="C91" s="61">
        <v>7</v>
      </c>
    </row>
    <row r="92" spans="1:3" ht="12.75">
      <c r="A92" s="27"/>
      <c r="B92" s="28" t="s">
        <v>21</v>
      </c>
      <c r="C92" s="61">
        <v>0</v>
      </c>
    </row>
    <row r="93" spans="1:3" ht="12.75">
      <c r="A93" s="27"/>
      <c r="B93" s="28" t="s">
        <v>22</v>
      </c>
      <c r="C93" s="61">
        <v>19</v>
      </c>
    </row>
    <row r="94" spans="1:64" ht="12.75">
      <c r="A94" s="21">
        <v>34</v>
      </c>
      <c r="B94" s="22" t="s">
        <v>51</v>
      </c>
      <c r="C94" s="57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3" ht="12.75">
      <c r="A95" s="27"/>
      <c r="B95" s="28" t="s">
        <v>19</v>
      </c>
      <c r="C95" s="61">
        <v>0</v>
      </c>
    </row>
    <row r="96" spans="1:3" ht="12.75">
      <c r="A96" s="27"/>
      <c r="B96" s="28" t="s">
        <v>20</v>
      </c>
      <c r="C96" s="61">
        <v>1</v>
      </c>
    </row>
    <row r="97" spans="1:3" ht="12.75">
      <c r="A97" s="27"/>
      <c r="B97" s="28" t="s">
        <v>21</v>
      </c>
      <c r="C97" s="61">
        <v>0</v>
      </c>
    </row>
    <row r="98" spans="1:3" ht="12.75">
      <c r="A98" s="27"/>
      <c r="B98" s="28" t="s">
        <v>22</v>
      </c>
      <c r="C98" s="61">
        <v>0</v>
      </c>
    </row>
    <row r="99" spans="1:64" ht="12.75" customHeight="1">
      <c r="A99" s="281">
        <v>35</v>
      </c>
      <c r="B99" s="295" t="s">
        <v>52</v>
      </c>
      <c r="C99" s="296"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3" ht="12.75">
      <c r="A100" s="281"/>
      <c r="B100" s="295"/>
      <c r="C100" s="296"/>
    </row>
    <row r="101" spans="1:3" ht="12.75">
      <c r="A101" s="27"/>
      <c r="B101" s="28" t="s">
        <v>19</v>
      </c>
      <c r="C101" s="61">
        <v>0</v>
      </c>
    </row>
    <row r="102" spans="1:3" ht="12.75">
      <c r="A102" s="27"/>
      <c r="B102" s="28" t="s">
        <v>20</v>
      </c>
      <c r="C102" s="61">
        <v>0</v>
      </c>
    </row>
    <row r="103" spans="1:3" ht="12.75">
      <c r="A103" s="27"/>
      <c r="B103" s="28" t="s">
        <v>21</v>
      </c>
      <c r="C103" s="61">
        <v>0</v>
      </c>
    </row>
    <row r="104" spans="1:3" ht="12.75">
      <c r="A104" s="27"/>
      <c r="B104" s="28" t="s">
        <v>22</v>
      </c>
      <c r="C104" s="61">
        <v>0</v>
      </c>
    </row>
    <row r="105" spans="1:64" ht="12.75" customHeight="1">
      <c r="A105" s="281">
        <v>36</v>
      </c>
      <c r="B105" s="295" t="s">
        <v>53</v>
      </c>
      <c r="C105" s="296">
        <v>167.4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3" ht="12.75">
      <c r="A106" s="281"/>
      <c r="B106" s="295"/>
      <c r="C106" s="296"/>
    </row>
    <row r="107" spans="1:3" ht="12.75">
      <c r="A107" s="27"/>
      <c r="B107" s="28" t="s">
        <v>19</v>
      </c>
      <c r="C107" s="61">
        <v>144</v>
      </c>
    </row>
    <row r="108" spans="1:3" ht="12.75">
      <c r="A108" s="27"/>
      <c r="B108" s="28" t="s">
        <v>20</v>
      </c>
      <c r="C108" s="61">
        <v>6.3</v>
      </c>
    </row>
    <row r="109" spans="1:3" ht="12.75">
      <c r="A109" s="27"/>
      <c r="B109" s="28" t="s">
        <v>21</v>
      </c>
      <c r="C109" s="61">
        <v>0</v>
      </c>
    </row>
    <row r="110" spans="1:3" ht="12.75">
      <c r="A110" s="27"/>
      <c r="B110" s="28" t="s">
        <v>22</v>
      </c>
      <c r="C110" s="61">
        <v>17.1</v>
      </c>
    </row>
    <row r="111" spans="1:64" ht="12.75">
      <c r="A111" s="21">
        <v>37</v>
      </c>
      <c r="B111" s="22" t="s">
        <v>54</v>
      </c>
      <c r="C111" s="55">
        <v>1812.46333333333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3" ht="12.75">
      <c r="A112" s="27"/>
      <c r="B112" s="28" t="s">
        <v>19</v>
      </c>
      <c r="C112" s="56">
        <v>1504.63333333333</v>
      </c>
    </row>
    <row r="113" spans="1:3" ht="12.75">
      <c r="A113" s="27"/>
      <c r="B113" s="28" t="s">
        <v>20</v>
      </c>
      <c r="C113" s="56">
        <v>34</v>
      </c>
    </row>
    <row r="114" spans="1:3" ht="12.75">
      <c r="A114" s="27"/>
      <c r="B114" s="28" t="s">
        <v>21</v>
      </c>
      <c r="C114" s="56">
        <v>151.473333333333</v>
      </c>
    </row>
    <row r="115" spans="1:3" ht="12.75">
      <c r="A115" s="27"/>
      <c r="B115" s="28" t="s">
        <v>22</v>
      </c>
      <c r="C115" s="56">
        <v>137.263333333333</v>
      </c>
    </row>
    <row r="116" spans="1:64" ht="12.75">
      <c r="A116" s="21">
        <v>38</v>
      </c>
      <c r="B116" s="22" t="s">
        <v>55</v>
      </c>
      <c r="C116" s="55">
        <v>11240.2933333333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3" ht="12.75">
      <c r="A117" s="34"/>
      <c r="B117" s="28" t="s">
        <v>19</v>
      </c>
      <c r="C117" s="56">
        <v>10269.4833333333</v>
      </c>
    </row>
    <row r="118" spans="1:3" ht="12.75">
      <c r="A118" s="27"/>
      <c r="B118" s="28" t="s">
        <v>20</v>
      </c>
      <c r="C118" s="56">
        <v>58.6666666666667</v>
      </c>
    </row>
    <row r="119" spans="1:3" ht="12.75">
      <c r="A119" s="27"/>
      <c r="B119" s="28" t="s">
        <v>21</v>
      </c>
      <c r="C119" s="56">
        <v>702.806666666667</v>
      </c>
    </row>
    <row r="120" spans="1:3" ht="12.75">
      <c r="A120" s="27"/>
      <c r="B120" s="28" t="s">
        <v>22</v>
      </c>
      <c r="C120" s="56">
        <v>240.963333333334</v>
      </c>
    </row>
    <row r="121" spans="1:64" ht="12.75">
      <c r="A121" s="21">
        <v>39</v>
      </c>
      <c r="B121" s="22" t="s">
        <v>56</v>
      </c>
      <c r="C121" s="55">
        <v>11758.5475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3" ht="12.75">
      <c r="A122" s="27"/>
      <c r="B122" s="28" t="s">
        <v>19</v>
      </c>
      <c r="C122" s="56">
        <v>10757.7066666667</v>
      </c>
    </row>
    <row r="123" spans="1:3" ht="12.75">
      <c r="A123" s="27"/>
      <c r="B123" s="28" t="s">
        <v>20</v>
      </c>
      <c r="C123" s="56">
        <v>235.666666666667</v>
      </c>
    </row>
    <row r="124" spans="1:3" ht="12.75">
      <c r="A124" s="27"/>
      <c r="B124" s="28" t="s">
        <v>21</v>
      </c>
      <c r="C124" s="56">
        <v>468.365500000001</v>
      </c>
    </row>
    <row r="125" spans="1:3" ht="12.75">
      <c r="A125" s="27"/>
      <c r="B125" s="28" t="s">
        <v>22</v>
      </c>
      <c r="C125" s="56">
        <v>379.242333333334</v>
      </c>
    </row>
    <row r="126" spans="1:64" ht="12.75">
      <c r="A126" s="21">
        <v>40</v>
      </c>
      <c r="B126" s="22" t="s">
        <v>57</v>
      </c>
      <c r="C126" s="55">
        <v>852.651666666667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3" ht="12.75">
      <c r="A127" s="27"/>
      <c r="B127" s="28" t="s">
        <v>19</v>
      </c>
      <c r="C127" s="56">
        <v>723.92</v>
      </c>
    </row>
    <row r="128" spans="1:3" ht="12.75">
      <c r="A128" s="27"/>
      <c r="B128" s="28" t="s">
        <v>20</v>
      </c>
      <c r="C128" s="56">
        <v>0</v>
      </c>
    </row>
    <row r="129" spans="1:3" ht="12.75">
      <c r="A129" s="27"/>
      <c r="B129" s="28" t="s">
        <v>21</v>
      </c>
      <c r="C129" s="56">
        <v>70.9316666666667</v>
      </c>
    </row>
    <row r="130" spans="1:3" ht="12.75">
      <c r="A130" s="27"/>
      <c r="B130" s="28" t="s">
        <v>22</v>
      </c>
      <c r="C130" s="56">
        <v>66.2016666666667</v>
      </c>
    </row>
    <row r="131" spans="1:64" ht="12.75">
      <c r="A131" s="21">
        <v>41</v>
      </c>
      <c r="B131" s="22" t="s">
        <v>58</v>
      </c>
      <c r="C131" s="55">
        <v>4128.87166666667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3" ht="12.75">
      <c r="A132" s="27"/>
      <c r="B132" s="28" t="s">
        <v>19</v>
      </c>
      <c r="C132" s="56">
        <v>3575.80083333333</v>
      </c>
    </row>
    <row r="133" spans="1:3" ht="12.75">
      <c r="A133" s="27"/>
      <c r="B133" s="28" t="s">
        <v>20</v>
      </c>
      <c r="C133" s="56">
        <v>123</v>
      </c>
    </row>
    <row r="134" spans="1:3" ht="12.75">
      <c r="A134" s="27"/>
      <c r="B134" s="28" t="s">
        <v>21</v>
      </c>
      <c r="C134" s="56">
        <v>270.045</v>
      </c>
    </row>
    <row r="135" spans="1:3" ht="12.75">
      <c r="A135" s="27"/>
      <c r="B135" s="28" t="s">
        <v>22</v>
      </c>
      <c r="C135" s="56">
        <v>197.833333333333</v>
      </c>
    </row>
    <row r="136" spans="1:64" ht="12.75">
      <c r="A136" s="21">
        <v>42</v>
      </c>
      <c r="B136" s="22" t="s">
        <v>59</v>
      </c>
      <c r="C136" s="55">
        <v>2004.16666666666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3" ht="12.75">
      <c r="A137" s="27"/>
      <c r="B137" s="28" t="s">
        <v>19</v>
      </c>
      <c r="C137" s="56">
        <v>1863.83333333333</v>
      </c>
    </row>
    <row r="138" spans="1:3" ht="12.75">
      <c r="A138" s="27"/>
      <c r="B138" s="28" t="s">
        <v>20</v>
      </c>
      <c r="C138" s="56">
        <v>85.3333333333333</v>
      </c>
    </row>
    <row r="139" spans="1:3" ht="12.75">
      <c r="A139" s="27"/>
      <c r="B139" s="28" t="s">
        <v>21</v>
      </c>
      <c r="C139" s="56">
        <v>19</v>
      </c>
    </row>
    <row r="140" spans="1:3" ht="12.75">
      <c r="A140" s="27"/>
      <c r="B140" s="28" t="s">
        <v>22</v>
      </c>
      <c r="C140" s="56">
        <v>33</v>
      </c>
    </row>
    <row r="141" spans="1:3" ht="12.75">
      <c r="A141" s="21">
        <v>43</v>
      </c>
      <c r="B141" s="22" t="s">
        <v>60</v>
      </c>
      <c r="C141" s="55">
        <v>1987.83333333333</v>
      </c>
    </row>
    <row r="142" spans="1:64" ht="12.75">
      <c r="A142" s="21">
        <v>44</v>
      </c>
      <c r="B142" s="22" t="s">
        <v>61</v>
      </c>
      <c r="C142" s="55">
        <v>3299.66666666667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3" ht="12.75">
      <c r="A143" s="27"/>
      <c r="B143" s="28" t="s">
        <v>19</v>
      </c>
      <c r="C143" s="56">
        <v>2707.5</v>
      </c>
    </row>
    <row r="144" spans="1:3" ht="12.75">
      <c r="A144" s="27"/>
      <c r="B144" s="28" t="s">
        <v>20</v>
      </c>
      <c r="C144" s="56">
        <v>279.666666666667</v>
      </c>
    </row>
    <row r="145" spans="1:3" ht="12.75">
      <c r="A145" s="27"/>
      <c r="B145" s="28" t="s">
        <v>21</v>
      </c>
      <c r="C145" s="56">
        <v>259.166666666667</v>
      </c>
    </row>
    <row r="146" spans="1:3" ht="12.75">
      <c r="A146" s="27"/>
      <c r="B146" s="28" t="s">
        <v>22</v>
      </c>
      <c r="C146" s="56">
        <v>53.3333333333333</v>
      </c>
    </row>
    <row r="147" spans="1:64" ht="12.75">
      <c r="A147" s="21">
        <v>45</v>
      </c>
      <c r="B147" s="22" t="s">
        <v>62</v>
      </c>
      <c r="C147" s="55">
        <v>2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3" ht="12.75">
      <c r="A148" s="27"/>
      <c r="B148" s="28" t="s">
        <v>19</v>
      </c>
      <c r="C148" s="56">
        <v>1</v>
      </c>
    </row>
    <row r="149" spans="1:3" ht="12.75">
      <c r="A149" s="27"/>
      <c r="B149" s="28" t="s">
        <v>20</v>
      </c>
      <c r="C149" s="56">
        <v>1</v>
      </c>
    </row>
    <row r="150" spans="1:3" ht="12.75">
      <c r="A150" s="27"/>
      <c r="B150" s="28" t="s">
        <v>21</v>
      </c>
      <c r="C150" s="56">
        <v>0</v>
      </c>
    </row>
    <row r="151" spans="1:3" ht="12.75">
      <c r="A151" s="27"/>
      <c r="B151" s="28" t="s">
        <v>22</v>
      </c>
      <c r="C151" s="56">
        <v>0</v>
      </c>
    </row>
    <row r="152" spans="1:64" ht="12.75">
      <c r="A152" s="21">
        <v>46</v>
      </c>
      <c r="B152" s="22" t="s">
        <v>63</v>
      </c>
      <c r="C152" s="55">
        <v>96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3" ht="12.75">
      <c r="A153" s="34"/>
      <c r="B153" s="28" t="s">
        <v>19</v>
      </c>
      <c r="C153" s="56">
        <v>96</v>
      </c>
    </row>
    <row r="154" spans="1:3" ht="12.75">
      <c r="A154" s="34"/>
      <c r="B154" s="28" t="s">
        <v>20</v>
      </c>
      <c r="C154" s="56">
        <v>96</v>
      </c>
    </row>
    <row r="155" spans="1:3" ht="12.75">
      <c r="A155" s="34"/>
      <c r="B155" s="28" t="s">
        <v>21</v>
      </c>
      <c r="C155" s="56">
        <v>96</v>
      </c>
    </row>
    <row r="156" spans="1:3" ht="13.5" customHeight="1">
      <c r="A156" s="34"/>
      <c r="B156" s="28" t="s">
        <v>22</v>
      </c>
      <c r="C156" s="56">
        <v>96</v>
      </c>
    </row>
    <row r="157" spans="1:3" ht="12.75">
      <c r="A157" s="21">
        <v>47</v>
      </c>
      <c r="B157" s="22" t="s">
        <v>64</v>
      </c>
      <c r="C157" s="55">
        <v>852</v>
      </c>
    </row>
    <row r="158" spans="1:3" ht="12.75">
      <c r="A158" s="21">
        <v>48</v>
      </c>
      <c r="B158" s="22" t="s">
        <v>65</v>
      </c>
      <c r="C158" s="55">
        <v>1027</v>
      </c>
    </row>
    <row r="159" spans="1:3" ht="12.75">
      <c r="A159" s="21">
        <v>49</v>
      </c>
      <c r="B159" s="22" t="s">
        <v>66</v>
      </c>
      <c r="C159" s="55">
        <v>194310</v>
      </c>
    </row>
    <row r="160" spans="1:3" ht="12.75">
      <c r="A160" s="21">
        <v>50</v>
      </c>
      <c r="B160" s="22" t="s">
        <v>67</v>
      </c>
      <c r="C160" s="55">
        <v>0.54</v>
      </c>
    </row>
    <row r="161" spans="1:64" ht="12.75">
      <c r="A161" s="21">
        <v>51</v>
      </c>
      <c r="B161" s="22" t="s">
        <v>68</v>
      </c>
      <c r="C161" s="55">
        <v>38723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3" ht="12.75">
      <c r="A162" s="27"/>
      <c r="B162" s="28" t="s">
        <v>19</v>
      </c>
      <c r="C162" s="56">
        <v>33068</v>
      </c>
    </row>
    <row r="163" spans="1:3" ht="12.75">
      <c r="A163" s="27"/>
      <c r="B163" s="28" t="s">
        <v>20</v>
      </c>
      <c r="C163" s="56">
        <v>3016</v>
      </c>
    </row>
    <row r="164" spans="1:3" ht="12.75">
      <c r="A164" s="27"/>
      <c r="B164" s="28" t="s">
        <v>21</v>
      </c>
      <c r="C164" s="56">
        <v>415</v>
      </c>
    </row>
    <row r="165" spans="1:3" ht="12.75">
      <c r="A165" s="27"/>
      <c r="B165" s="28" t="s">
        <v>22</v>
      </c>
      <c r="C165" s="56">
        <v>2224</v>
      </c>
    </row>
    <row r="166" spans="1:64" ht="12.75">
      <c r="A166" s="21">
        <v>52</v>
      </c>
      <c r="B166" s="22" t="s">
        <v>69</v>
      </c>
      <c r="C166" s="55">
        <v>443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3" ht="12.75">
      <c r="A167" s="27"/>
      <c r="B167" s="28" t="s">
        <v>19</v>
      </c>
      <c r="C167" s="56">
        <v>410</v>
      </c>
    </row>
    <row r="168" spans="1:3" ht="12.75">
      <c r="A168" s="27"/>
      <c r="B168" s="28" t="s">
        <v>20</v>
      </c>
      <c r="C168" s="56">
        <v>0</v>
      </c>
    </row>
    <row r="169" spans="1:3" ht="12.75">
      <c r="A169" s="27"/>
      <c r="B169" s="28" t="s">
        <v>21</v>
      </c>
      <c r="C169" s="56">
        <v>8</v>
      </c>
    </row>
    <row r="170" spans="1:3" ht="12.75">
      <c r="A170" s="27"/>
      <c r="B170" s="28" t="s">
        <v>22</v>
      </c>
      <c r="C170" s="56">
        <v>25</v>
      </c>
    </row>
    <row r="171" spans="1:64" ht="12.75">
      <c r="A171" s="21">
        <v>53</v>
      </c>
      <c r="B171" s="22" t="s">
        <v>70</v>
      </c>
      <c r="C171" s="55">
        <v>1874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3" ht="12.75">
      <c r="A172" s="27"/>
      <c r="B172" s="28" t="s">
        <v>71</v>
      </c>
      <c r="C172" s="56">
        <v>620.533333333333</v>
      </c>
    </row>
    <row r="173" spans="1:3" ht="12.75">
      <c r="A173" s="27"/>
      <c r="B173" s="28" t="s">
        <v>72</v>
      </c>
      <c r="C173" s="56">
        <v>608.133333333333</v>
      </c>
    </row>
    <row r="174" spans="1:3" ht="12.75">
      <c r="A174" s="27"/>
      <c r="B174" s="28" t="s">
        <v>73</v>
      </c>
      <c r="C174" s="56">
        <v>645.333333333333</v>
      </c>
    </row>
    <row r="175" spans="1:3" ht="12.75">
      <c r="A175" s="27"/>
      <c r="B175" s="28"/>
      <c r="C175" s="56">
        <v>0</v>
      </c>
    </row>
    <row r="176" spans="1:64" ht="12.75">
      <c r="A176" s="21">
        <v>54</v>
      </c>
      <c r="B176" s="22" t="s">
        <v>74</v>
      </c>
      <c r="C176" s="55">
        <v>3937.85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3" ht="12.75">
      <c r="A177" s="27"/>
      <c r="B177" s="28" t="s">
        <v>19</v>
      </c>
      <c r="C177" s="56">
        <v>3657.9</v>
      </c>
    </row>
    <row r="178" spans="1:3" ht="12.75">
      <c r="A178" s="27"/>
      <c r="B178" s="28" t="s">
        <v>20</v>
      </c>
      <c r="C178" s="56">
        <v>69.1</v>
      </c>
    </row>
    <row r="179" spans="1:3" ht="12.75">
      <c r="A179" s="27"/>
      <c r="B179" s="28" t="s">
        <v>21</v>
      </c>
      <c r="C179" s="56">
        <v>32.05</v>
      </c>
    </row>
    <row r="180" spans="1:3" ht="12.75">
      <c r="A180" s="27"/>
      <c r="B180" s="28" t="s">
        <v>22</v>
      </c>
      <c r="C180" s="56">
        <v>176.8</v>
      </c>
    </row>
    <row r="181" spans="1:64" ht="12.75">
      <c r="A181" s="21">
        <v>55</v>
      </c>
      <c r="B181" s="22" t="s">
        <v>75</v>
      </c>
      <c r="C181" s="55">
        <v>3938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3" ht="12.75">
      <c r="A182" s="27"/>
      <c r="B182" s="28" t="s">
        <v>19</v>
      </c>
      <c r="C182" s="62">
        <v>3691</v>
      </c>
    </row>
    <row r="183" spans="1:3" ht="12.75">
      <c r="A183" s="27"/>
      <c r="B183" s="28" t="s">
        <v>20</v>
      </c>
      <c r="C183" s="62">
        <v>56</v>
      </c>
    </row>
    <row r="184" spans="1:3" ht="12.75">
      <c r="A184" s="27"/>
      <c r="B184" s="28" t="s">
        <v>21</v>
      </c>
      <c r="C184" s="62">
        <v>33</v>
      </c>
    </row>
    <row r="185" spans="1:3" ht="12.75">
      <c r="A185" s="27"/>
      <c r="B185" s="28" t="s">
        <v>22</v>
      </c>
      <c r="C185" s="62">
        <v>158</v>
      </c>
    </row>
    <row r="186" spans="1:64" ht="12.75">
      <c r="A186" s="21">
        <v>56</v>
      </c>
      <c r="B186" s="22" t="s">
        <v>76</v>
      </c>
      <c r="C186" s="55">
        <v>2659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3" ht="12.75">
      <c r="A187" s="27"/>
      <c r="B187" s="28" t="s">
        <v>19</v>
      </c>
      <c r="C187" s="56">
        <v>2503</v>
      </c>
    </row>
    <row r="188" spans="1:3" ht="12.75">
      <c r="A188" s="27"/>
      <c r="B188" s="28" t="s">
        <v>20</v>
      </c>
      <c r="C188" s="56">
        <v>31.5</v>
      </c>
    </row>
    <row r="189" spans="1:3" ht="12.75">
      <c r="A189" s="27"/>
      <c r="B189" s="28" t="s">
        <v>21</v>
      </c>
      <c r="C189" s="56">
        <v>21.5</v>
      </c>
    </row>
    <row r="190" spans="1:3" ht="12.75">
      <c r="A190" s="27"/>
      <c r="B190" s="28" t="s">
        <v>22</v>
      </c>
      <c r="C190" s="56">
        <v>103</v>
      </c>
    </row>
    <row r="191" spans="1:3" ht="12.75">
      <c r="A191" s="21">
        <v>57</v>
      </c>
      <c r="B191" s="22" t="s">
        <v>77</v>
      </c>
      <c r="C191" s="55">
        <v>4444.25</v>
      </c>
    </row>
    <row r="192" spans="1:3" ht="12.75">
      <c r="A192" s="21">
        <v>58</v>
      </c>
      <c r="B192" s="22" t="s">
        <v>78</v>
      </c>
      <c r="C192" s="55">
        <v>4358.45</v>
      </c>
    </row>
    <row r="193" spans="1:3" ht="12.75">
      <c r="A193" s="21">
        <v>59</v>
      </c>
      <c r="B193" s="22" t="s">
        <v>79</v>
      </c>
      <c r="C193" s="55">
        <v>9397421.03</v>
      </c>
    </row>
    <row r="194" spans="1:3" ht="12.75">
      <c r="A194" s="21">
        <v>60</v>
      </c>
      <c r="B194" s="22" t="s">
        <v>80</v>
      </c>
      <c r="C194" s="55">
        <v>3.82</v>
      </c>
    </row>
    <row r="195" spans="1:3" ht="12.75">
      <c r="A195" s="21">
        <v>61</v>
      </c>
      <c r="B195" s="22" t="s">
        <v>81</v>
      </c>
      <c r="C195" s="55">
        <v>38513599.47</v>
      </c>
    </row>
    <row r="196" spans="1:3" ht="25.5">
      <c r="A196" s="21">
        <v>62</v>
      </c>
      <c r="B196" s="33" t="s">
        <v>96</v>
      </c>
      <c r="C196" s="55">
        <v>5776907.52</v>
      </c>
    </row>
    <row r="197" spans="1:64" ht="25.5">
      <c r="A197" s="21">
        <v>63</v>
      </c>
      <c r="B197" s="33" t="s">
        <v>83</v>
      </c>
      <c r="C197" s="55">
        <v>121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3" ht="12.75">
      <c r="A198" s="27"/>
      <c r="B198" s="28" t="s">
        <v>19</v>
      </c>
      <c r="C198" s="56">
        <v>0</v>
      </c>
    </row>
    <row r="199" spans="1:3" ht="12.75">
      <c r="A199" s="27"/>
      <c r="B199" s="28" t="s">
        <v>20</v>
      </c>
      <c r="C199" s="56">
        <v>0</v>
      </c>
    </row>
    <row r="200" spans="1:3" ht="12.75">
      <c r="A200" s="27"/>
      <c r="B200" s="28" t="s">
        <v>21</v>
      </c>
      <c r="C200" s="56">
        <v>0</v>
      </c>
    </row>
    <row r="201" spans="1:3" ht="12.75">
      <c r="A201" s="27"/>
      <c r="B201" s="28" t="s">
        <v>22</v>
      </c>
      <c r="C201" s="56">
        <v>121</v>
      </c>
    </row>
    <row r="202" spans="1:64" ht="12.75" customHeight="1">
      <c r="A202" s="281">
        <v>64</v>
      </c>
      <c r="B202" s="295" t="s">
        <v>84</v>
      </c>
      <c r="C202" s="293">
        <v>0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3" ht="12.75">
      <c r="A203" s="281"/>
      <c r="B203" s="295"/>
      <c r="C203" s="293"/>
    </row>
    <row r="204" spans="1:3" ht="12.75">
      <c r="A204" s="27"/>
      <c r="B204" s="28" t="s">
        <v>19</v>
      </c>
      <c r="C204" s="56">
        <v>0</v>
      </c>
    </row>
    <row r="205" spans="1:3" ht="12.75">
      <c r="A205" s="27"/>
      <c r="B205" s="28" t="s">
        <v>20</v>
      </c>
      <c r="C205" s="56">
        <v>0</v>
      </c>
    </row>
    <row r="206" spans="1:3" ht="12.75">
      <c r="A206" s="27"/>
      <c r="B206" s="28" t="s">
        <v>21</v>
      </c>
      <c r="C206" s="56">
        <v>0</v>
      </c>
    </row>
    <row r="207" spans="1:3" ht="12.75">
      <c r="A207" s="27"/>
      <c r="B207" s="28" t="s">
        <v>22</v>
      </c>
      <c r="C207" s="56">
        <v>0</v>
      </c>
    </row>
    <row r="208" spans="1:64" ht="12.75" customHeight="1">
      <c r="A208" s="297">
        <v>65</v>
      </c>
      <c r="B208" s="298" t="s">
        <v>85</v>
      </c>
      <c r="C208" s="299" t="s">
        <v>97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3" ht="12.75">
      <c r="A209" s="297"/>
      <c r="B209" s="298"/>
      <c r="C209" s="299"/>
    </row>
    <row r="210" spans="1:3" ht="12.75">
      <c r="A210" s="27"/>
      <c r="B210" s="28" t="s">
        <v>19</v>
      </c>
      <c r="C210" s="56">
        <v>0</v>
      </c>
    </row>
    <row r="211" spans="1:3" ht="12.75">
      <c r="A211" s="27"/>
      <c r="B211" s="28" t="s">
        <v>20</v>
      </c>
      <c r="C211" s="56">
        <v>0</v>
      </c>
    </row>
    <row r="212" spans="1:3" ht="12.75">
      <c r="A212" s="49"/>
      <c r="B212" s="50" t="s">
        <v>21</v>
      </c>
      <c r="C212" s="56">
        <v>0</v>
      </c>
    </row>
    <row r="213" spans="1:3" ht="12.75">
      <c r="A213" s="27"/>
      <c r="B213" s="28" t="s">
        <v>22</v>
      </c>
      <c r="C213" s="62">
        <v>574146.43</v>
      </c>
    </row>
    <row r="216" spans="2:3" ht="12.75">
      <c r="B216" s="54" t="s">
        <v>86</v>
      </c>
      <c r="C216" s="3" t="s">
        <v>87</v>
      </c>
    </row>
    <row r="217" spans="2:3" ht="12.75">
      <c r="B217" s="54" t="s">
        <v>88</v>
      </c>
      <c r="C217" s="3" t="s">
        <v>89</v>
      </c>
    </row>
    <row r="221" ht="12.75">
      <c r="C221" s="2" t="s">
        <v>90</v>
      </c>
    </row>
    <row r="222" ht="12.75">
      <c r="C222" s="2" t="s">
        <v>91</v>
      </c>
    </row>
    <row r="226" ht="12.75">
      <c r="C226" s="3" t="s">
        <v>92</v>
      </c>
    </row>
    <row r="227" ht="12.75">
      <c r="C227" s="3" t="s">
        <v>93</v>
      </c>
    </row>
    <row r="233" ht="12.75"/>
    <row r="234" ht="12.75"/>
    <row r="235" ht="12.75"/>
  </sheetData>
  <sheetProtection selectLockedCells="1" selectUnlockedCells="1"/>
  <mergeCells count="27">
    <mergeCell ref="A208:A209"/>
    <mergeCell ref="B208:B209"/>
    <mergeCell ref="C208:C209"/>
    <mergeCell ref="A105:A106"/>
    <mergeCell ref="B105:B106"/>
    <mergeCell ref="C105:C106"/>
    <mergeCell ref="A202:A203"/>
    <mergeCell ref="B202:B203"/>
    <mergeCell ref="C202:C203"/>
    <mergeCell ref="A77:A78"/>
    <mergeCell ref="B77:B78"/>
    <mergeCell ref="C77:C78"/>
    <mergeCell ref="A99:A100"/>
    <mergeCell ref="B99:B100"/>
    <mergeCell ref="C99:C100"/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horizontalDpi="300" verticalDpi="300" orientation="landscape" scale="77"/>
  <headerFooter alignWithMargins="0">
    <oddHeader>&amp;C&amp;A</oddHeader>
    <oddFooter>&amp;CPage &amp;P</oddFooter>
  </headerFooter>
  <rowBreaks count="3" manualBreakCount="3">
    <brk id="64" max="255" man="1"/>
    <brk id="125" max="255" man="1"/>
    <brk id="18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3"/>
  <sheetViews>
    <sheetView zoomScale="110" zoomScaleNormal="110" zoomScalePageLayoutView="0" workbookViewId="0" topLeftCell="A184">
      <selection activeCell="C194" sqref="C194"/>
    </sheetView>
  </sheetViews>
  <sheetFormatPr defaultColWidth="11.421875" defaultRowHeight="12.75"/>
  <cols>
    <col min="1" max="1" width="6.421875" style="63" customWidth="1"/>
    <col min="2" max="2" width="77.7109375" style="64" customWidth="1"/>
    <col min="3" max="3" width="15.421875" style="65" customWidth="1"/>
    <col min="4" max="64" width="8.7109375" style="0" customWidth="1"/>
  </cols>
  <sheetData>
    <row r="1" ht="15">
      <c r="B1" s="66"/>
    </row>
    <row r="3" ht="15">
      <c r="B3" s="67" t="s">
        <v>98</v>
      </c>
    </row>
    <row r="4" ht="15">
      <c r="B4" s="68" t="s">
        <v>99</v>
      </c>
    </row>
    <row r="5" spans="1:3" ht="15">
      <c r="A5" s="69"/>
      <c r="B5" s="70" t="s">
        <v>100</v>
      </c>
      <c r="C5" s="69"/>
    </row>
    <row r="6" spans="1:3" ht="15">
      <c r="A6" s="71"/>
      <c r="B6" s="72" t="s">
        <v>101</v>
      </c>
      <c r="C6" s="71"/>
    </row>
    <row r="7" spans="1:3" ht="39" customHeight="1">
      <c r="A7" s="279" t="s">
        <v>2</v>
      </c>
      <c r="B7" s="279" t="s">
        <v>3</v>
      </c>
      <c r="C7" s="280" t="s">
        <v>4</v>
      </c>
    </row>
    <row r="8" spans="1:3" ht="12.75">
      <c r="A8" s="279"/>
      <c r="B8" s="279"/>
      <c r="C8" s="280"/>
    </row>
    <row r="9" spans="1:3" ht="15">
      <c r="A9" s="21">
        <v>1</v>
      </c>
      <c r="B9" s="59" t="s">
        <v>13</v>
      </c>
      <c r="C9" s="73" t="e">
        <f>#REF!</f>
        <v>#REF!</v>
      </c>
    </row>
    <row r="10" spans="1:3" ht="15">
      <c r="A10" s="21">
        <v>2</v>
      </c>
      <c r="B10" s="59" t="s">
        <v>14</v>
      </c>
      <c r="C10" s="73">
        <v>283964</v>
      </c>
    </row>
    <row r="11" spans="1:3" ht="15">
      <c r="A11" s="21">
        <v>3</v>
      </c>
      <c r="B11" s="59" t="s">
        <v>15</v>
      </c>
      <c r="C11" s="73">
        <v>1589</v>
      </c>
    </row>
    <row r="12" spans="1:3" ht="15">
      <c r="A12" s="21">
        <v>4</v>
      </c>
      <c r="B12" s="59" t="s">
        <v>16</v>
      </c>
      <c r="C12" s="73">
        <v>1946.8464</v>
      </c>
    </row>
    <row r="13" spans="1:3" ht="15">
      <c r="A13" s="21">
        <v>5</v>
      </c>
      <c r="B13" s="59" t="s">
        <v>17</v>
      </c>
      <c r="C13" s="73">
        <v>2169.155</v>
      </c>
    </row>
    <row r="14" spans="1:3" ht="15">
      <c r="A14" s="21">
        <v>6</v>
      </c>
      <c r="B14" s="59" t="s">
        <v>18</v>
      </c>
      <c r="C14" s="73">
        <v>76837</v>
      </c>
    </row>
    <row r="15" spans="1:3" ht="15">
      <c r="A15" s="74"/>
      <c r="B15" s="75" t="s">
        <v>19</v>
      </c>
      <c r="C15" s="76">
        <v>69377</v>
      </c>
    </row>
    <row r="16" spans="1:3" ht="15">
      <c r="A16" s="74"/>
      <c r="B16" s="75" t="s">
        <v>20</v>
      </c>
      <c r="C16" s="76">
        <v>3104</v>
      </c>
    </row>
    <row r="17" spans="1:3" ht="15">
      <c r="A17" s="74"/>
      <c r="B17" s="75" t="s">
        <v>21</v>
      </c>
      <c r="C17" s="76">
        <v>936</v>
      </c>
    </row>
    <row r="18" spans="1:3" ht="15">
      <c r="A18" s="74"/>
      <c r="B18" s="75" t="s">
        <v>22</v>
      </c>
      <c r="C18" s="76">
        <v>3420</v>
      </c>
    </row>
    <row r="19" spans="1:3" ht="15">
      <c r="A19" s="21">
        <v>7</v>
      </c>
      <c r="B19" s="59" t="s">
        <v>23</v>
      </c>
      <c r="C19" s="73">
        <v>1151</v>
      </c>
    </row>
    <row r="20" spans="1:3" ht="15">
      <c r="A20" s="74"/>
      <c r="B20" s="75" t="s">
        <v>19</v>
      </c>
      <c r="C20" s="76">
        <v>1065</v>
      </c>
    </row>
    <row r="21" spans="1:3" ht="15">
      <c r="A21" s="74"/>
      <c r="B21" s="75" t="s">
        <v>20</v>
      </c>
      <c r="C21" s="76">
        <v>1</v>
      </c>
    </row>
    <row r="22" spans="1:3" ht="15">
      <c r="A22" s="74"/>
      <c r="B22" s="75" t="s">
        <v>21</v>
      </c>
      <c r="C22" s="76">
        <v>34</v>
      </c>
    </row>
    <row r="23" spans="1:3" ht="15">
      <c r="A23" s="74"/>
      <c r="B23" s="75" t="s">
        <v>22</v>
      </c>
      <c r="C23" s="76">
        <v>51</v>
      </c>
    </row>
    <row r="24" spans="1:3" ht="15">
      <c r="A24" s="21">
        <v>8</v>
      </c>
      <c r="B24" s="59" t="s">
        <v>24</v>
      </c>
      <c r="C24" s="73">
        <v>78031</v>
      </c>
    </row>
    <row r="25" spans="1:3" ht="15">
      <c r="A25" s="74"/>
      <c r="B25" s="75" t="s">
        <v>19</v>
      </c>
      <c r="C25" s="76">
        <v>69275</v>
      </c>
    </row>
    <row r="26" spans="1:3" ht="15">
      <c r="A26" s="74"/>
      <c r="B26" s="75" t="s">
        <v>20</v>
      </c>
      <c r="C26" s="76">
        <v>3325</v>
      </c>
    </row>
    <row r="27" spans="1:3" ht="15">
      <c r="A27" s="74"/>
      <c r="B27" s="75" t="s">
        <v>21</v>
      </c>
      <c r="C27" s="76">
        <v>1983</v>
      </c>
    </row>
    <row r="28" spans="1:3" ht="15">
      <c r="A28" s="74"/>
      <c r="B28" s="75" t="s">
        <v>22</v>
      </c>
      <c r="C28" s="76">
        <v>3448</v>
      </c>
    </row>
    <row r="29" spans="1:3" ht="15">
      <c r="A29" s="21">
        <v>9</v>
      </c>
      <c r="B29" s="59" t="s">
        <v>25</v>
      </c>
      <c r="C29" s="73">
        <v>37</v>
      </c>
    </row>
    <row r="30" spans="1:3" ht="15">
      <c r="A30" s="21">
        <v>10</v>
      </c>
      <c r="B30" s="59" t="s">
        <v>102</v>
      </c>
      <c r="C30" s="73">
        <v>1151</v>
      </c>
    </row>
    <row r="31" spans="1:3" ht="15">
      <c r="A31" s="21">
        <v>11</v>
      </c>
      <c r="B31" s="59" t="s">
        <v>27</v>
      </c>
      <c r="C31" s="73">
        <v>1035.9</v>
      </c>
    </row>
    <row r="32" spans="1:3" ht="15">
      <c r="A32" s="21">
        <v>12</v>
      </c>
      <c r="B32" s="59" t="s">
        <v>28</v>
      </c>
      <c r="C32" s="73">
        <v>75720</v>
      </c>
    </row>
    <row r="33" spans="1:3" ht="15">
      <c r="A33" s="21">
        <v>13</v>
      </c>
      <c r="B33" s="59" t="s">
        <v>29</v>
      </c>
      <c r="C33" s="73">
        <v>0</v>
      </c>
    </row>
    <row r="34" spans="1:3" ht="15">
      <c r="A34" s="74"/>
      <c r="B34" s="75" t="s">
        <v>19</v>
      </c>
      <c r="C34" s="76">
        <v>0</v>
      </c>
    </row>
    <row r="35" spans="1:3" ht="15">
      <c r="A35" s="74"/>
      <c r="B35" s="75" t="s">
        <v>20</v>
      </c>
      <c r="C35" s="76">
        <v>0</v>
      </c>
    </row>
    <row r="36" spans="1:3" ht="15">
      <c r="A36" s="74"/>
      <c r="B36" s="75" t="s">
        <v>21</v>
      </c>
      <c r="C36" s="76">
        <v>0</v>
      </c>
    </row>
    <row r="37" spans="1:3" ht="15">
      <c r="A37" s="74"/>
      <c r="B37" s="75" t="s">
        <v>22</v>
      </c>
      <c r="C37" s="76">
        <v>0</v>
      </c>
    </row>
    <row r="38" spans="1:3" ht="15">
      <c r="A38" s="21">
        <v>14</v>
      </c>
      <c r="B38" s="59" t="s">
        <v>30</v>
      </c>
      <c r="C38" s="73">
        <v>0</v>
      </c>
    </row>
    <row r="39" spans="1:3" ht="15">
      <c r="A39" s="74"/>
      <c r="B39" s="75" t="s">
        <v>19</v>
      </c>
      <c r="C39" s="76">
        <v>0</v>
      </c>
    </row>
    <row r="40" spans="1:3" ht="15">
      <c r="A40" s="74"/>
      <c r="B40" s="75" t="s">
        <v>20</v>
      </c>
      <c r="C40" s="76">
        <v>0</v>
      </c>
    </row>
    <row r="41" spans="1:3" ht="15">
      <c r="A41" s="74"/>
      <c r="B41" s="75" t="s">
        <v>21</v>
      </c>
      <c r="C41" s="76">
        <v>0</v>
      </c>
    </row>
    <row r="42" spans="1:3" ht="15">
      <c r="A42" s="74"/>
      <c r="B42" s="75" t="s">
        <v>22</v>
      </c>
      <c r="C42" s="76">
        <v>0</v>
      </c>
    </row>
    <row r="43" spans="1:3" ht="12.75" customHeight="1">
      <c r="A43" s="281">
        <v>15</v>
      </c>
      <c r="B43" s="295" t="s">
        <v>31</v>
      </c>
      <c r="C43" s="300">
        <v>0</v>
      </c>
    </row>
    <row r="44" spans="1:3" ht="12.75">
      <c r="A44" s="281"/>
      <c r="B44" s="295"/>
      <c r="C44" s="300"/>
    </row>
    <row r="45" spans="1:3" ht="15">
      <c r="A45" s="74"/>
      <c r="B45" s="75" t="s">
        <v>19</v>
      </c>
      <c r="C45" s="76">
        <v>0</v>
      </c>
    </row>
    <row r="46" spans="1:3" ht="15">
      <c r="A46" s="74"/>
      <c r="B46" s="75" t="s">
        <v>20</v>
      </c>
      <c r="C46" s="76">
        <v>0</v>
      </c>
    </row>
    <row r="47" spans="1:3" ht="15">
      <c r="A47" s="74"/>
      <c r="B47" s="75" t="s">
        <v>21</v>
      </c>
      <c r="C47" s="76">
        <v>0</v>
      </c>
    </row>
    <row r="48" spans="1:3" ht="15">
      <c r="A48" s="74"/>
      <c r="B48" s="75" t="s">
        <v>22</v>
      </c>
      <c r="C48" s="76">
        <v>0</v>
      </c>
    </row>
    <row r="49" spans="1:3" ht="15">
      <c r="A49" s="21">
        <v>16</v>
      </c>
      <c r="B49" s="59" t="s">
        <v>32</v>
      </c>
      <c r="C49" s="73">
        <v>43</v>
      </c>
    </row>
    <row r="50" spans="1:3" ht="15">
      <c r="A50" s="74"/>
      <c r="B50" s="75" t="s">
        <v>19</v>
      </c>
      <c r="C50" s="76">
        <v>34</v>
      </c>
    </row>
    <row r="51" spans="1:3" ht="15">
      <c r="A51" s="74"/>
      <c r="B51" s="75" t="s">
        <v>20</v>
      </c>
      <c r="C51" s="76">
        <v>5</v>
      </c>
    </row>
    <row r="52" spans="1:3" ht="15">
      <c r="A52" s="74"/>
      <c r="B52" s="75" t="s">
        <v>21</v>
      </c>
      <c r="C52" s="76">
        <v>0</v>
      </c>
    </row>
    <row r="53" spans="1:3" ht="15">
      <c r="A53" s="74"/>
      <c r="B53" s="75" t="s">
        <v>22</v>
      </c>
      <c r="C53" s="76">
        <v>4</v>
      </c>
    </row>
    <row r="54" spans="1:3" ht="15">
      <c r="A54" s="21">
        <v>17</v>
      </c>
      <c r="B54" s="59" t="s">
        <v>33</v>
      </c>
      <c r="C54" s="73">
        <v>22</v>
      </c>
    </row>
    <row r="55" spans="1:3" ht="15">
      <c r="A55" s="74"/>
      <c r="B55" s="75" t="s">
        <v>19</v>
      </c>
      <c r="C55" s="76">
        <v>19</v>
      </c>
    </row>
    <row r="56" spans="1:3" ht="15">
      <c r="A56" s="74"/>
      <c r="B56" s="75" t="s">
        <v>20</v>
      </c>
      <c r="C56" s="76">
        <v>1</v>
      </c>
    </row>
    <row r="57" spans="1:3" ht="15">
      <c r="A57" s="74"/>
      <c r="B57" s="75" t="s">
        <v>21</v>
      </c>
      <c r="C57" s="76">
        <v>0</v>
      </c>
    </row>
    <row r="58" spans="1:3" ht="15">
      <c r="A58" s="74"/>
      <c r="B58" s="75" t="s">
        <v>22</v>
      </c>
      <c r="C58" s="76">
        <v>2</v>
      </c>
    </row>
    <row r="59" spans="1:3" ht="12.75" customHeight="1">
      <c r="A59" s="281">
        <v>18</v>
      </c>
      <c r="B59" s="295" t="s">
        <v>34</v>
      </c>
      <c r="C59" s="300">
        <v>22</v>
      </c>
    </row>
    <row r="60" spans="1:3" ht="12.75">
      <c r="A60" s="281"/>
      <c r="B60" s="295"/>
      <c r="C60" s="300"/>
    </row>
    <row r="61" spans="1:3" ht="15">
      <c r="A61" s="74"/>
      <c r="B61" s="75" t="s">
        <v>19</v>
      </c>
      <c r="C61" s="76">
        <v>19</v>
      </c>
    </row>
    <row r="62" spans="1:3" ht="15">
      <c r="A62" s="74"/>
      <c r="B62" s="75" t="s">
        <v>20</v>
      </c>
      <c r="C62" s="76">
        <v>1</v>
      </c>
    </row>
    <row r="63" spans="1:3" ht="15">
      <c r="A63" s="74"/>
      <c r="B63" s="75" t="s">
        <v>21</v>
      </c>
      <c r="C63" s="76">
        <v>0</v>
      </c>
    </row>
    <row r="64" spans="1:3" ht="15">
      <c r="A64" s="74"/>
      <c r="B64" s="75" t="s">
        <v>22</v>
      </c>
      <c r="C64" s="76">
        <v>2</v>
      </c>
    </row>
    <row r="65" spans="1:3" ht="12.75" customHeight="1">
      <c r="A65" s="281">
        <v>19</v>
      </c>
      <c r="B65" s="295" t="s">
        <v>35</v>
      </c>
      <c r="C65" s="300">
        <v>0</v>
      </c>
    </row>
    <row r="66" spans="1:3" ht="12.75">
      <c r="A66" s="281"/>
      <c r="B66" s="295"/>
      <c r="C66" s="300"/>
    </row>
    <row r="67" spans="1:3" ht="15">
      <c r="A67" s="34"/>
      <c r="B67" s="75" t="s">
        <v>19</v>
      </c>
      <c r="C67" s="76">
        <v>0</v>
      </c>
    </row>
    <row r="68" spans="1:3" ht="15">
      <c r="A68" s="74"/>
      <c r="B68" s="75" t="s">
        <v>20</v>
      </c>
      <c r="C68" s="76">
        <v>0</v>
      </c>
    </row>
    <row r="69" spans="1:3" ht="15">
      <c r="A69" s="74"/>
      <c r="B69" s="75" t="s">
        <v>21</v>
      </c>
      <c r="C69" s="76">
        <v>0</v>
      </c>
    </row>
    <row r="70" spans="1:3" ht="15">
      <c r="A70" s="74"/>
      <c r="B70" s="75" t="s">
        <v>22</v>
      </c>
      <c r="C70" s="76">
        <v>0</v>
      </c>
    </row>
    <row r="71" spans="1:3" ht="15">
      <c r="A71" s="21">
        <v>20</v>
      </c>
      <c r="B71" s="59" t="s">
        <v>36</v>
      </c>
      <c r="C71" s="73">
        <v>12859864.62</v>
      </c>
    </row>
    <row r="72" spans="1:3" ht="15">
      <c r="A72" s="21">
        <v>21</v>
      </c>
      <c r="B72" s="59" t="s">
        <v>37</v>
      </c>
      <c r="C72" s="73">
        <v>9897784.57</v>
      </c>
    </row>
    <row r="73" spans="1:3" ht="15">
      <c r="A73" s="21">
        <v>22</v>
      </c>
      <c r="B73" s="59" t="s">
        <v>38</v>
      </c>
      <c r="C73" s="73">
        <v>12859864.62</v>
      </c>
    </row>
    <row r="74" spans="1:3" ht="15">
      <c r="A74" s="21">
        <v>23</v>
      </c>
      <c r="B74" s="59" t="s">
        <v>39</v>
      </c>
      <c r="C74" s="73">
        <v>0</v>
      </c>
    </row>
    <row r="75" spans="1:4" ht="12.75">
      <c r="A75" s="21">
        <v>24</v>
      </c>
      <c r="B75" s="59" t="s">
        <v>103</v>
      </c>
      <c r="C75" s="77">
        <v>0.42216088701513</v>
      </c>
      <c r="D75" s="78">
        <f>(C76-C71)/C76*100</f>
        <v>42.21608870151304</v>
      </c>
    </row>
    <row r="76" spans="1:3" ht="15">
      <c r="A76" s="21">
        <v>25</v>
      </c>
      <c r="B76" s="59" t="s">
        <v>41</v>
      </c>
      <c r="C76" s="73">
        <v>22255095.46</v>
      </c>
    </row>
    <row r="77" spans="1:3" ht="15">
      <c r="A77" s="21">
        <v>26</v>
      </c>
      <c r="B77" s="59" t="s">
        <v>42</v>
      </c>
      <c r="C77" s="73">
        <v>7738268.34</v>
      </c>
    </row>
    <row r="78" spans="1:3" ht="15">
      <c r="A78" s="21"/>
      <c r="B78" s="59" t="s">
        <v>43</v>
      </c>
      <c r="C78" s="73">
        <v>0</v>
      </c>
    </row>
    <row r="79" spans="1:3" ht="12.75">
      <c r="A79" s="21">
        <v>27</v>
      </c>
      <c r="B79" s="59" t="s">
        <v>44</v>
      </c>
      <c r="C79" s="79">
        <v>3.488</v>
      </c>
    </row>
    <row r="80" spans="1:3" ht="15">
      <c r="A80" s="21">
        <v>28</v>
      </c>
      <c r="B80" s="59" t="s">
        <v>45</v>
      </c>
      <c r="C80" s="73">
        <v>82562792.25</v>
      </c>
    </row>
    <row r="81" spans="1:3" ht="15">
      <c r="A81" s="74"/>
      <c r="B81" s="75" t="s">
        <v>19</v>
      </c>
      <c r="C81" s="76">
        <v>32636046.64</v>
      </c>
    </row>
    <row r="82" spans="1:3" ht="15">
      <c r="A82" s="74"/>
      <c r="B82" s="75" t="s">
        <v>20</v>
      </c>
      <c r="C82" s="76">
        <v>23903309.67</v>
      </c>
    </row>
    <row r="83" spans="1:3" ht="15">
      <c r="A83" s="74"/>
      <c r="B83" s="75" t="s">
        <v>21</v>
      </c>
      <c r="C83" s="76">
        <v>6106148.7</v>
      </c>
    </row>
    <row r="84" spans="1:3" ht="15">
      <c r="A84" s="74"/>
      <c r="B84" s="75" t="s">
        <v>22</v>
      </c>
      <c r="C84" s="76">
        <v>19917287.24</v>
      </c>
    </row>
    <row r="85" spans="1:3" ht="15">
      <c r="A85" s="21">
        <v>29</v>
      </c>
      <c r="B85" s="59" t="s">
        <v>46</v>
      </c>
      <c r="C85" s="73">
        <v>83139241.92</v>
      </c>
    </row>
    <row r="86" spans="1:3" ht="15">
      <c r="A86" s="21">
        <v>30</v>
      </c>
      <c r="B86" s="59" t="s">
        <v>47</v>
      </c>
      <c r="C86" s="73">
        <v>1191.2</v>
      </c>
    </row>
    <row r="87" spans="1:3" ht="15">
      <c r="A87" s="21">
        <v>31</v>
      </c>
      <c r="B87" s="59" t="s">
        <v>48</v>
      </c>
      <c r="C87" s="73">
        <v>893.4</v>
      </c>
    </row>
    <row r="88" spans="1:3" ht="15">
      <c r="A88" s="21">
        <v>32</v>
      </c>
      <c r="B88" s="59" t="s">
        <v>49</v>
      </c>
      <c r="C88" s="73">
        <v>595.6</v>
      </c>
    </row>
    <row r="89" spans="1:3" ht="26.25">
      <c r="A89" s="21">
        <v>33</v>
      </c>
      <c r="B89" s="59" t="s">
        <v>50</v>
      </c>
      <c r="C89" s="73">
        <v>97</v>
      </c>
    </row>
    <row r="90" spans="1:3" ht="15">
      <c r="A90" s="74"/>
      <c r="B90" s="75" t="s">
        <v>19</v>
      </c>
      <c r="C90" s="76">
        <v>83</v>
      </c>
    </row>
    <row r="91" spans="1:3" ht="15">
      <c r="A91" s="74"/>
      <c r="B91" s="75" t="s">
        <v>20</v>
      </c>
      <c r="C91" s="76">
        <v>1</v>
      </c>
    </row>
    <row r="92" spans="1:3" ht="15">
      <c r="A92" s="74"/>
      <c r="B92" s="75" t="s">
        <v>21</v>
      </c>
      <c r="C92" s="76">
        <v>4</v>
      </c>
    </row>
    <row r="93" spans="1:3" ht="15">
      <c r="A93" s="74"/>
      <c r="B93" s="75" t="s">
        <v>22</v>
      </c>
      <c r="C93" s="76">
        <v>9</v>
      </c>
    </row>
    <row r="94" spans="1:3" ht="15">
      <c r="A94" s="21">
        <v>34</v>
      </c>
      <c r="B94" s="59" t="s">
        <v>51</v>
      </c>
      <c r="C94" s="73">
        <v>0</v>
      </c>
    </row>
    <row r="95" spans="1:3" ht="15">
      <c r="A95" s="74"/>
      <c r="B95" s="75" t="s">
        <v>19</v>
      </c>
      <c r="C95" s="76">
        <v>0</v>
      </c>
    </row>
    <row r="96" spans="1:3" ht="15">
      <c r="A96" s="74"/>
      <c r="B96" s="75" t="s">
        <v>20</v>
      </c>
      <c r="C96" s="76">
        <v>0</v>
      </c>
    </row>
    <row r="97" spans="1:3" ht="15">
      <c r="A97" s="74"/>
      <c r="B97" s="75" t="s">
        <v>21</v>
      </c>
      <c r="C97" s="76">
        <v>0</v>
      </c>
    </row>
    <row r="98" spans="1:3" ht="15">
      <c r="A98" s="74"/>
      <c r="B98" s="75" t="s">
        <v>22</v>
      </c>
      <c r="C98" s="76">
        <v>0</v>
      </c>
    </row>
    <row r="99" spans="1:3" ht="12.75" customHeight="1">
      <c r="A99" s="281">
        <v>35</v>
      </c>
      <c r="B99" s="295" t="s">
        <v>52</v>
      </c>
      <c r="C99" s="300">
        <v>2</v>
      </c>
    </row>
    <row r="100" spans="1:3" ht="12.75">
      <c r="A100" s="281"/>
      <c r="B100" s="295"/>
      <c r="C100" s="300"/>
    </row>
    <row r="101" spans="1:3" ht="15">
      <c r="A101" s="74"/>
      <c r="B101" s="75" t="s">
        <v>19</v>
      </c>
      <c r="C101" s="76">
        <v>0</v>
      </c>
    </row>
    <row r="102" spans="1:3" ht="15">
      <c r="A102" s="74"/>
      <c r="B102" s="75" t="s">
        <v>20</v>
      </c>
      <c r="C102" s="76">
        <v>0</v>
      </c>
    </row>
    <row r="103" spans="1:3" ht="15">
      <c r="A103" s="74"/>
      <c r="B103" s="75" t="s">
        <v>21</v>
      </c>
      <c r="C103" s="76">
        <v>2</v>
      </c>
    </row>
    <row r="104" spans="1:3" ht="15">
      <c r="A104" s="74"/>
      <c r="B104" s="75" t="s">
        <v>22</v>
      </c>
      <c r="C104" s="76">
        <v>0</v>
      </c>
    </row>
    <row r="105" spans="1:3" ht="12.75" customHeight="1">
      <c r="A105" s="281">
        <v>36</v>
      </c>
      <c r="B105" s="295" t="s">
        <v>53</v>
      </c>
      <c r="C105" s="300">
        <v>23</v>
      </c>
    </row>
    <row r="106" spans="1:3" ht="12.75">
      <c r="A106" s="281"/>
      <c r="B106" s="295"/>
      <c r="C106" s="300"/>
    </row>
    <row r="107" spans="1:3" ht="15">
      <c r="A107" s="74"/>
      <c r="B107" s="75" t="s">
        <v>19</v>
      </c>
      <c r="C107" s="76">
        <v>18</v>
      </c>
    </row>
    <row r="108" spans="1:3" ht="15">
      <c r="A108" s="74"/>
      <c r="B108" s="75" t="s">
        <v>20</v>
      </c>
      <c r="C108" s="76">
        <v>1</v>
      </c>
    </row>
    <row r="109" spans="1:3" ht="15">
      <c r="A109" s="74"/>
      <c r="B109" s="75" t="s">
        <v>21</v>
      </c>
      <c r="C109" s="76">
        <v>0</v>
      </c>
    </row>
    <row r="110" spans="1:3" ht="15">
      <c r="A110" s="74"/>
      <c r="B110" s="75" t="s">
        <v>22</v>
      </c>
      <c r="C110" s="76">
        <v>4</v>
      </c>
    </row>
    <row r="111" spans="1:3" ht="15">
      <c r="A111" s="21">
        <v>37</v>
      </c>
      <c r="B111" s="59" t="s">
        <v>104</v>
      </c>
      <c r="C111" s="73">
        <v>168.5364</v>
      </c>
    </row>
    <row r="112" spans="1:3" ht="15">
      <c r="A112" s="74"/>
      <c r="B112" s="75" t="s">
        <v>19</v>
      </c>
      <c r="C112" s="76">
        <v>116.232</v>
      </c>
    </row>
    <row r="113" spans="1:3" ht="15">
      <c r="A113" s="74"/>
      <c r="B113" s="75" t="s">
        <v>20</v>
      </c>
      <c r="C113" s="76">
        <v>42.6184</v>
      </c>
    </row>
    <row r="114" spans="1:3" ht="15">
      <c r="A114" s="74"/>
      <c r="B114" s="75" t="s">
        <v>21</v>
      </c>
      <c r="C114" s="76">
        <v>1.9372</v>
      </c>
    </row>
    <row r="115" spans="1:3" ht="15">
      <c r="A115" s="74"/>
      <c r="B115" s="75" t="s">
        <v>22</v>
      </c>
      <c r="C115" s="76">
        <v>7.7488</v>
      </c>
    </row>
    <row r="116" spans="1:3" ht="15">
      <c r="A116" s="21">
        <v>38</v>
      </c>
      <c r="B116" s="59" t="s">
        <v>55</v>
      </c>
      <c r="C116" s="73">
        <v>2865.4975</v>
      </c>
    </row>
    <row r="117" spans="1:3" ht="15">
      <c r="A117" s="34"/>
      <c r="B117" s="75" t="s">
        <v>19</v>
      </c>
      <c r="C117" s="76">
        <v>342.636</v>
      </c>
    </row>
    <row r="118" spans="1:3" ht="15">
      <c r="A118" s="74"/>
      <c r="B118" s="75" t="s">
        <v>20</v>
      </c>
      <c r="C118" s="76">
        <v>2512.664</v>
      </c>
    </row>
    <row r="119" spans="1:3" ht="15">
      <c r="A119" s="74"/>
      <c r="B119" s="75" t="s">
        <v>21</v>
      </c>
      <c r="C119" s="76">
        <v>2.0395</v>
      </c>
    </row>
    <row r="120" spans="1:3" ht="15">
      <c r="A120" s="74"/>
      <c r="B120" s="75" t="s">
        <v>22</v>
      </c>
      <c r="C120" s="76">
        <v>8.158</v>
      </c>
    </row>
    <row r="121" spans="1:3" ht="15">
      <c r="A121" s="21">
        <v>39</v>
      </c>
      <c r="B121" s="59" t="s">
        <v>105</v>
      </c>
      <c r="C121" s="73">
        <v>1818.18</v>
      </c>
    </row>
    <row r="122" spans="1:3" ht="15">
      <c r="A122" s="74"/>
      <c r="B122" s="75" t="s">
        <v>19</v>
      </c>
      <c r="C122" s="76">
        <v>1455.506</v>
      </c>
    </row>
    <row r="123" spans="1:3" ht="15">
      <c r="A123" s="74"/>
      <c r="B123" s="75" t="s">
        <v>20</v>
      </c>
      <c r="C123" s="76">
        <v>0</v>
      </c>
    </row>
    <row r="124" spans="1:3" ht="15">
      <c r="A124" s="74"/>
      <c r="B124" s="75" t="s">
        <v>21</v>
      </c>
      <c r="C124" s="76">
        <v>250.12</v>
      </c>
    </row>
    <row r="125" spans="1:3" ht="15">
      <c r="A125" s="74"/>
      <c r="B125" s="75" t="s">
        <v>22</v>
      </c>
      <c r="C125" s="76">
        <v>112.554</v>
      </c>
    </row>
    <row r="126" spans="1:3" ht="15">
      <c r="A126" s="21">
        <v>40</v>
      </c>
      <c r="B126" s="59" t="s">
        <v>57</v>
      </c>
      <c r="C126" s="73">
        <v>495.5985</v>
      </c>
    </row>
    <row r="127" spans="1:3" ht="15">
      <c r="A127" s="74"/>
      <c r="B127" s="75" t="s">
        <v>19</v>
      </c>
      <c r="C127" s="76">
        <v>414.0185</v>
      </c>
    </row>
    <row r="128" spans="1:3" ht="15">
      <c r="A128" s="74"/>
      <c r="B128" s="75" t="s">
        <v>20</v>
      </c>
      <c r="C128" s="76">
        <v>0</v>
      </c>
    </row>
    <row r="129" spans="1:3" ht="15">
      <c r="A129" s="74"/>
      <c r="B129" s="75" t="s">
        <v>21</v>
      </c>
      <c r="C129" s="76">
        <v>53.027</v>
      </c>
    </row>
    <row r="130" spans="1:3" ht="15">
      <c r="A130" s="74"/>
      <c r="B130" s="75" t="s">
        <v>22</v>
      </c>
      <c r="C130" s="76">
        <v>28.553</v>
      </c>
    </row>
    <row r="131" spans="1:3" ht="15">
      <c r="A131" s="21">
        <v>41</v>
      </c>
      <c r="B131" s="59" t="s">
        <v>58</v>
      </c>
      <c r="C131" s="73">
        <v>2984.5308</v>
      </c>
    </row>
    <row r="132" spans="1:3" ht="15">
      <c r="A132" s="80"/>
      <c r="B132" s="75" t="s">
        <v>19</v>
      </c>
      <c r="C132" s="76">
        <v>2902.8188</v>
      </c>
    </row>
    <row r="133" spans="1:3" ht="15">
      <c r="A133" s="80"/>
      <c r="B133" s="75" t="s">
        <v>20</v>
      </c>
      <c r="C133" s="76">
        <v>0</v>
      </c>
    </row>
    <row r="134" spans="1:3" ht="15">
      <c r="A134" s="80"/>
      <c r="B134" s="75" t="s">
        <v>21</v>
      </c>
      <c r="C134" s="76">
        <v>53.1128</v>
      </c>
    </row>
    <row r="135" spans="1:3" ht="15">
      <c r="A135" s="80"/>
      <c r="B135" s="75" t="s">
        <v>22</v>
      </c>
      <c r="C135" s="76">
        <v>28.5992</v>
      </c>
    </row>
    <row r="136" spans="1:3" ht="15">
      <c r="A136" s="21">
        <v>42</v>
      </c>
      <c r="B136" s="59" t="s">
        <v>59</v>
      </c>
      <c r="C136" s="73">
        <v>409.731525</v>
      </c>
    </row>
    <row r="137" spans="1:3" ht="15">
      <c r="A137" s="74"/>
      <c r="B137" s="75" t="s">
        <v>19</v>
      </c>
      <c r="C137" s="76">
        <v>344.256325</v>
      </c>
    </row>
    <row r="138" spans="1:3" ht="15">
      <c r="A138" s="74"/>
      <c r="B138" s="75" t="s">
        <v>20</v>
      </c>
      <c r="C138" s="76">
        <v>40.922</v>
      </c>
    </row>
    <row r="139" spans="1:3" ht="15">
      <c r="A139" s="74"/>
      <c r="B139" s="75" t="s">
        <v>21</v>
      </c>
      <c r="C139" s="76">
        <v>8.695925</v>
      </c>
    </row>
    <row r="140" spans="1:3" ht="15">
      <c r="A140" s="74"/>
      <c r="B140" s="75" t="s">
        <v>22</v>
      </c>
      <c r="C140" s="76">
        <v>15.857275</v>
      </c>
    </row>
    <row r="141" spans="1:3" ht="15">
      <c r="A141" s="21">
        <v>43</v>
      </c>
      <c r="B141" s="59" t="s">
        <v>60</v>
      </c>
      <c r="C141" s="73">
        <v>579.80795</v>
      </c>
    </row>
    <row r="142" spans="1:3" ht="15">
      <c r="A142" s="21">
        <v>44</v>
      </c>
      <c r="B142" s="59" t="s">
        <v>61</v>
      </c>
      <c r="C142" s="73">
        <v>716.135</v>
      </c>
    </row>
    <row r="143" spans="1:3" ht="15">
      <c r="A143" s="74"/>
      <c r="B143" s="75" t="s">
        <v>19</v>
      </c>
      <c r="C143" s="76">
        <v>654.752</v>
      </c>
    </row>
    <row r="144" spans="1:3" ht="15">
      <c r="A144" s="74"/>
      <c r="B144" s="75" t="s">
        <v>20</v>
      </c>
      <c r="C144" s="76">
        <v>45.0142</v>
      </c>
    </row>
    <row r="145" spans="1:3" ht="15">
      <c r="A145" s="74"/>
      <c r="B145" s="75" t="s">
        <v>21</v>
      </c>
      <c r="C145" s="76">
        <v>4.0922</v>
      </c>
    </row>
    <row r="146" spans="1:3" ht="15">
      <c r="A146" s="74"/>
      <c r="B146" s="75" t="s">
        <v>22</v>
      </c>
      <c r="C146" s="76">
        <v>12.2766</v>
      </c>
    </row>
    <row r="147" spans="1:3" ht="15">
      <c r="A147" s="21">
        <v>45</v>
      </c>
      <c r="B147" s="59" t="s">
        <v>62</v>
      </c>
      <c r="C147" s="73">
        <v>29.092175</v>
      </c>
    </row>
    <row r="148" spans="1:3" ht="15">
      <c r="A148" s="74"/>
      <c r="B148" s="75" t="s">
        <v>19</v>
      </c>
      <c r="C148" s="76">
        <v>23.313775</v>
      </c>
    </row>
    <row r="149" spans="1:3" ht="15">
      <c r="A149" s="74"/>
      <c r="B149" s="75" t="s">
        <v>20</v>
      </c>
      <c r="C149" s="76">
        <v>4.234</v>
      </c>
    </row>
    <row r="150" spans="1:3" ht="15">
      <c r="A150" s="74"/>
      <c r="B150" s="75" t="s">
        <v>21</v>
      </c>
      <c r="C150" s="76">
        <v>0.546975</v>
      </c>
    </row>
    <row r="151" spans="1:3" ht="15">
      <c r="A151" s="74"/>
      <c r="B151" s="75" t="s">
        <v>22</v>
      </c>
      <c r="C151" s="76">
        <v>0.997425</v>
      </c>
    </row>
    <row r="152" spans="1:3" ht="12.75">
      <c r="A152" s="21">
        <v>46</v>
      </c>
      <c r="B152" s="59" t="s">
        <v>63</v>
      </c>
      <c r="C152" s="81">
        <v>24</v>
      </c>
    </row>
    <row r="153" spans="1:3" ht="15">
      <c r="A153" s="34"/>
      <c r="B153" s="75" t="s">
        <v>19</v>
      </c>
      <c r="C153" s="82">
        <v>24</v>
      </c>
    </row>
    <row r="154" spans="1:3" ht="15">
      <c r="A154" s="34"/>
      <c r="B154" s="75" t="s">
        <v>20</v>
      </c>
      <c r="C154" s="82">
        <v>24</v>
      </c>
    </row>
    <row r="155" spans="1:3" ht="15">
      <c r="A155" s="34"/>
      <c r="B155" s="75" t="s">
        <v>21</v>
      </c>
      <c r="C155" s="82">
        <v>24</v>
      </c>
    </row>
    <row r="156" spans="1:3" ht="15">
      <c r="A156" s="34"/>
      <c r="B156" s="75" t="s">
        <v>22</v>
      </c>
      <c r="C156" s="82">
        <v>24</v>
      </c>
    </row>
    <row r="157" spans="1:3" ht="15">
      <c r="A157" s="21">
        <v>47</v>
      </c>
      <c r="B157" s="83" t="s">
        <v>64</v>
      </c>
      <c r="C157" s="73">
        <v>796.454</v>
      </c>
    </row>
    <row r="158" spans="1:3" ht="15">
      <c r="A158" s="21">
        <v>48</v>
      </c>
      <c r="B158" s="83" t="s">
        <v>65</v>
      </c>
      <c r="C158" s="73">
        <v>942.233</v>
      </c>
    </row>
    <row r="159" spans="1:3" ht="15">
      <c r="A159" s="21">
        <v>49</v>
      </c>
      <c r="B159" s="59" t="s">
        <v>66</v>
      </c>
      <c r="C159" s="73">
        <v>202157</v>
      </c>
    </row>
    <row r="160" spans="1:3" ht="12.75">
      <c r="A160" s="21">
        <v>50</v>
      </c>
      <c r="B160" s="59" t="s">
        <v>67</v>
      </c>
      <c r="C160" s="84">
        <v>0.5929723096286971</v>
      </c>
    </row>
    <row r="161" spans="1:3" ht="15">
      <c r="A161" s="21">
        <v>51</v>
      </c>
      <c r="B161" s="59" t="s">
        <v>68</v>
      </c>
      <c r="C161" s="73">
        <v>42528</v>
      </c>
    </row>
    <row r="162" spans="1:3" ht="15">
      <c r="A162" s="80"/>
      <c r="B162" s="75" t="s">
        <v>19</v>
      </c>
      <c r="C162" s="76">
        <v>36755</v>
      </c>
    </row>
    <row r="163" spans="1:3" ht="15">
      <c r="A163" s="80"/>
      <c r="B163" s="75" t="s">
        <v>20</v>
      </c>
      <c r="C163" s="76">
        <v>3027</v>
      </c>
    </row>
    <row r="164" spans="1:3" ht="15">
      <c r="A164" s="80"/>
      <c r="B164" s="75" t="s">
        <v>21</v>
      </c>
      <c r="C164" s="76">
        <v>447</v>
      </c>
    </row>
    <row r="165" spans="1:3" ht="15">
      <c r="A165" s="80"/>
      <c r="B165" s="75" t="s">
        <v>22</v>
      </c>
      <c r="C165" s="76">
        <v>2299</v>
      </c>
    </row>
    <row r="166" spans="1:3" ht="15">
      <c r="A166" s="21">
        <v>52</v>
      </c>
      <c r="B166" s="59" t="s">
        <v>69</v>
      </c>
      <c r="C166" s="73">
        <v>561</v>
      </c>
    </row>
    <row r="167" spans="1:3" ht="15">
      <c r="A167" s="74"/>
      <c r="B167" s="75" t="s">
        <v>19</v>
      </c>
      <c r="C167" s="76">
        <v>449</v>
      </c>
    </row>
    <row r="168" spans="1:3" ht="15">
      <c r="A168" s="74"/>
      <c r="B168" s="75" t="s">
        <v>20</v>
      </c>
      <c r="C168" s="76">
        <v>0</v>
      </c>
    </row>
    <row r="169" spans="1:3" ht="15">
      <c r="A169" s="74"/>
      <c r="B169" s="75" t="s">
        <v>21</v>
      </c>
      <c r="C169" s="76">
        <v>6</v>
      </c>
    </row>
    <row r="170" spans="1:3" ht="15">
      <c r="A170" s="74"/>
      <c r="B170" s="75" t="s">
        <v>22</v>
      </c>
      <c r="C170" s="76">
        <v>106</v>
      </c>
    </row>
    <row r="171" spans="1:3" ht="15">
      <c r="A171" s="21">
        <v>53</v>
      </c>
      <c r="B171" s="59" t="s">
        <v>70</v>
      </c>
      <c r="C171" s="73">
        <v>1712</v>
      </c>
    </row>
    <row r="172" spans="1:3" ht="15">
      <c r="A172" s="74"/>
      <c r="B172" s="75" t="s">
        <v>71</v>
      </c>
      <c r="C172" s="76">
        <v>1141.33333333333</v>
      </c>
    </row>
    <row r="173" spans="1:3" ht="15">
      <c r="A173" s="74"/>
      <c r="B173" s="75" t="s">
        <v>72</v>
      </c>
      <c r="C173" s="76">
        <v>428</v>
      </c>
    </row>
    <row r="174" spans="1:3" ht="15">
      <c r="A174" s="74"/>
      <c r="B174" s="75" t="s">
        <v>73</v>
      </c>
      <c r="C174" s="76">
        <v>142.666666666667</v>
      </c>
    </row>
    <row r="175" spans="1:3" ht="15">
      <c r="A175" s="74"/>
      <c r="B175" s="75"/>
      <c r="C175" s="76">
        <v>0</v>
      </c>
    </row>
    <row r="176" spans="1:3" ht="15">
      <c r="A176" s="21">
        <v>54</v>
      </c>
      <c r="B176" s="59" t="s">
        <v>74</v>
      </c>
      <c r="C176" s="73">
        <v>5427</v>
      </c>
    </row>
    <row r="177" spans="1:3" ht="15">
      <c r="A177" s="74"/>
      <c r="B177" s="75" t="s">
        <v>19</v>
      </c>
      <c r="C177" s="76">
        <v>3222</v>
      </c>
    </row>
    <row r="178" spans="1:3" ht="15">
      <c r="A178" s="74"/>
      <c r="B178" s="75" t="s">
        <v>20</v>
      </c>
      <c r="C178" s="76">
        <v>123</v>
      </c>
    </row>
    <row r="179" spans="1:3" ht="15">
      <c r="A179" s="74"/>
      <c r="B179" s="75" t="s">
        <v>21</v>
      </c>
      <c r="C179" s="76">
        <v>356</v>
      </c>
    </row>
    <row r="180" spans="1:3" ht="15">
      <c r="A180" s="74"/>
      <c r="B180" s="75" t="s">
        <v>22</v>
      </c>
      <c r="C180" s="76">
        <v>1726</v>
      </c>
    </row>
    <row r="181" spans="1:3" ht="15">
      <c r="A181" s="21">
        <v>55</v>
      </c>
      <c r="B181" s="59" t="s">
        <v>75</v>
      </c>
      <c r="C181" s="73">
        <v>5427</v>
      </c>
    </row>
    <row r="182" spans="1:3" ht="15">
      <c r="A182" s="74"/>
      <c r="B182" s="75" t="s">
        <v>19</v>
      </c>
      <c r="C182" s="76">
        <v>3222</v>
      </c>
    </row>
    <row r="183" spans="1:3" ht="15">
      <c r="A183" s="74"/>
      <c r="B183" s="75" t="s">
        <v>20</v>
      </c>
      <c r="C183" s="76">
        <v>123</v>
      </c>
    </row>
    <row r="184" spans="1:3" ht="15">
      <c r="A184" s="74"/>
      <c r="B184" s="75" t="s">
        <v>21</v>
      </c>
      <c r="C184" s="76">
        <v>356</v>
      </c>
    </row>
    <row r="185" spans="1:3" ht="15">
      <c r="A185" s="74"/>
      <c r="B185" s="75" t="s">
        <v>22</v>
      </c>
      <c r="C185" s="76">
        <v>1726</v>
      </c>
    </row>
    <row r="186" spans="1:3" ht="26.25">
      <c r="A186" s="21">
        <v>56</v>
      </c>
      <c r="B186" s="59" t="s">
        <v>76</v>
      </c>
      <c r="C186" s="73">
        <v>3798.9</v>
      </c>
    </row>
    <row r="187" spans="1:3" ht="15">
      <c r="A187" s="74"/>
      <c r="B187" s="75" t="s">
        <v>19</v>
      </c>
      <c r="C187" s="76">
        <v>2255.4</v>
      </c>
    </row>
    <row r="188" spans="1:3" ht="15">
      <c r="A188" s="74"/>
      <c r="B188" s="75" t="s">
        <v>20</v>
      </c>
      <c r="C188" s="76">
        <v>86.1</v>
      </c>
    </row>
    <row r="189" spans="1:3" ht="15">
      <c r="A189" s="74"/>
      <c r="B189" s="75" t="s">
        <v>21</v>
      </c>
      <c r="C189" s="76">
        <v>249.2</v>
      </c>
    </row>
    <row r="190" spans="1:3" ht="15">
      <c r="A190" s="74"/>
      <c r="B190" s="75" t="s">
        <v>22</v>
      </c>
      <c r="C190" s="76">
        <v>1208.2</v>
      </c>
    </row>
    <row r="191" spans="1:3" ht="15">
      <c r="A191" s="21">
        <v>57</v>
      </c>
      <c r="B191" s="59" t="s">
        <v>77</v>
      </c>
      <c r="C191" s="73">
        <v>4334.4</v>
      </c>
    </row>
    <row r="192" spans="1:3" ht="15">
      <c r="A192" s="21">
        <v>58</v>
      </c>
      <c r="B192" s="59" t="s">
        <v>78</v>
      </c>
      <c r="C192" s="73">
        <v>4334.4</v>
      </c>
    </row>
    <row r="193" spans="1:3" ht="15">
      <c r="A193" s="21">
        <v>59</v>
      </c>
      <c r="B193" s="59" t="s">
        <v>79</v>
      </c>
      <c r="C193" s="73">
        <v>9944551.95</v>
      </c>
    </row>
    <row r="194" spans="1:3" ht="12.75">
      <c r="A194" s="21">
        <v>60</v>
      </c>
      <c r="B194" s="59" t="s">
        <v>80</v>
      </c>
      <c r="C194" s="85">
        <v>3.8199</v>
      </c>
    </row>
    <row r="195" spans="1:3" ht="15">
      <c r="A195" s="21">
        <v>61</v>
      </c>
      <c r="B195" s="59" t="s">
        <v>81</v>
      </c>
      <c r="C195" s="73">
        <v>35032616.89</v>
      </c>
    </row>
    <row r="196" spans="1:3" ht="26.25">
      <c r="A196" s="21">
        <v>62</v>
      </c>
      <c r="B196" s="59" t="s">
        <v>96</v>
      </c>
      <c r="C196" s="73">
        <v>5830022.79</v>
      </c>
    </row>
    <row r="197" spans="1:3" ht="26.25">
      <c r="A197" s="21">
        <v>63</v>
      </c>
      <c r="B197" s="59" t="s">
        <v>83</v>
      </c>
      <c r="C197" s="73">
        <v>149</v>
      </c>
    </row>
    <row r="198" spans="1:3" ht="15">
      <c r="A198" s="74"/>
      <c r="B198" s="75" t="s">
        <v>19</v>
      </c>
      <c r="C198" s="76">
        <v>0</v>
      </c>
    </row>
    <row r="199" spans="1:3" ht="15">
      <c r="A199" s="74"/>
      <c r="B199" s="75" t="s">
        <v>20</v>
      </c>
      <c r="C199" s="76">
        <v>0</v>
      </c>
    </row>
    <row r="200" spans="1:3" ht="15">
      <c r="A200" s="74"/>
      <c r="B200" s="75" t="s">
        <v>21</v>
      </c>
      <c r="C200" s="76">
        <v>0</v>
      </c>
    </row>
    <row r="201" spans="1:3" ht="15">
      <c r="A201" s="74"/>
      <c r="B201" s="75" t="s">
        <v>22</v>
      </c>
      <c r="C201" s="76">
        <v>149</v>
      </c>
    </row>
    <row r="202" spans="1:3" ht="26.25">
      <c r="A202" s="21">
        <v>64</v>
      </c>
      <c r="B202" s="59" t="s">
        <v>106</v>
      </c>
      <c r="C202" s="73">
        <v>0</v>
      </c>
    </row>
    <row r="203" spans="1:3" ht="15">
      <c r="A203" s="74"/>
      <c r="B203" s="75" t="s">
        <v>19</v>
      </c>
      <c r="C203" s="76">
        <v>0</v>
      </c>
    </row>
    <row r="204" spans="1:3" ht="15">
      <c r="A204" s="74"/>
      <c r="B204" s="75" t="s">
        <v>20</v>
      </c>
      <c r="C204" s="76">
        <v>0</v>
      </c>
    </row>
    <row r="205" spans="1:3" ht="15">
      <c r="A205" s="74"/>
      <c r="B205" s="75" t="s">
        <v>21</v>
      </c>
      <c r="C205" s="76">
        <v>0</v>
      </c>
    </row>
    <row r="206" spans="1:3" ht="15">
      <c r="A206" s="74"/>
      <c r="B206" s="75" t="s">
        <v>22</v>
      </c>
      <c r="C206" s="76">
        <v>0</v>
      </c>
    </row>
    <row r="207" spans="1:3" ht="26.25">
      <c r="A207" s="21">
        <v>65</v>
      </c>
      <c r="B207" s="59" t="s">
        <v>107</v>
      </c>
      <c r="C207" s="73">
        <v>434427.04</v>
      </c>
    </row>
    <row r="208" spans="1:3" ht="15">
      <c r="A208" s="74"/>
      <c r="B208" s="75" t="s">
        <v>19</v>
      </c>
      <c r="C208" s="76">
        <v>0</v>
      </c>
    </row>
    <row r="209" spans="1:3" ht="15">
      <c r="A209" s="74"/>
      <c r="B209" s="75" t="s">
        <v>20</v>
      </c>
      <c r="C209" s="76">
        <v>0</v>
      </c>
    </row>
    <row r="210" spans="1:3" ht="15">
      <c r="A210" s="74"/>
      <c r="B210" s="75" t="s">
        <v>21</v>
      </c>
      <c r="C210" s="76">
        <v>0</v>
      </c>
    </row>
    <row r="211" spans="1:3" ht="15">
      <c r="A211" s="74"/>
      <c r="B211" s="75" t="s">
        <v>22</v>
      </c>
      <c r="C211" s="86">
        <v>434427.04</v>
      </c>
    </row>
    <row r="214" ht="15">
      <c r="C214" s="87"/>
    </row>
    <row r="235" spans="1:3" ht="15">
      <c r="A235" s="88"/>
      <c r="B235" s="89"/>
      <c r="C235" s="90"/>
    </row>
    <row r="236" spans="1:3" ht="15">
      <c r="A236" s="88"/>
      <c r="B236" s="89"/>
      <c r="C236" s="90"/>
    </row>
    <row r="237" spans="1:3" ht="15">
      <c r="A237" s="88"/>
      <c r="B237" s="89"/>
      <c r="C237" s="90"/>
    </row>
    <row r="238" spans="1:3" ht="15">
      <c r="A238" s="88"/>
      <c r="B238" s="89"/>
      <c r="C238" s="90"/>
    </row>
    <row r="239" spans="1:3" ht="15">
      <c r="A239" s="88"/>
      <c r="B239" s="89"/>
      <c r="C239" s="90"/>
    </row>
    <row r="240" spans="1:3" ht="15">
      <c r="A240" s="88"/>
      <c r="B240" s="89"/>
      <c r="C240" s="90"/>
    </row>
    <row r="241" spans="1:3" ht="15">
      <c r="A241" s="88"/>
      <c r="B241" s="89"/>
      <c r="C241" s="90"/>
    </row>
    <row r="242" spans="1:3" ht="15">
      <c r="A242" s="88"/>
      <c r="B242" s="89"/>
      <c r="C242" s="90"/>
    </row>
    <row r="243" spans="1:3" ht="15">
      <c r="A243" s="88"/>
      <c r="B243" s="89"/>
      <c r="C243" s="90"/>
    </row>
  </sheetData>
  <sheetProtection selectLockedCells="1" selectUnlockedCells="1"/>
  <mergeCells count="18">
    <mergeCell ref="A99:A100"/>
    <mergeCell ref="B99:B100"/>
    <mergeCell ref="C99:C100"/>
    <mergeCell ref="A105:A106"/>
    <mergeCell ref="B105:B106"/>
    <mergeCell ref="C105:C106"/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horizontalDpi="300" verticalDpi="300" orientation="landscape" scale="77"/>
  <headerFooter alignWithMargins="0">
    <oddHeader>&amp;C&amp;A</oddHeader>
    <oddFooter>&amp;CPage &amp;P</oddFooter>
  </headerFooter>
  <rowBreaks count="3" manualBreakCount="3">
    <brk id="64" max="255" man="1"/>
    <brk id="125" max="255" man="1"/>
    <brk id="18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0"/>
  <sheetViews>
    <sheetView zoomScale="110" zoomScaleNormal="110" zoomScalePageLayoutView="0" workbookViewId="0" topLeftCell="A187">
      <selection activeCell="C98" sqref="C98"/>
    </sheetView>
  </sheetViews>
  <sheetFormatPr defaultColWidth="11.421875" defaultRowHeight="12.75"/>
  <cols>
    <col min="1" max="1" width="6.421875" style="63" customWidth="1"/>
    <col min="2" max="2" width="77.7109375" style="64" customWidth="1"/>
    <col min="3" max="3" width="15.421875" style="65" customWidth="1"/>
    <col min="4" max="64" width="8.7109375" style="0" customWidth="1"/>
  </cols>
  <sheetData>
    <row r="1" ht="15">
      <c r="B1" s="66"/>
    </row>
    <row r="3" ht="15">
      <c r="B3" s="67" t="s">
        <v>98</v>
      </c>
    </row>
    <row r="4" ht="15">
      <c r="B4" s="68" t="s">
        <v>99</v>
      </c>
    </row>
    <row r="5" spans="1:3" ht="15">
      <c r="A5" s="69"/>
      <c r="B5" s="70" t="s">
        <v>108</v>
      </c>
      <c r="C5" s="69"/>
    </row>
    <row r="6" spans="1:3" ht="15">
      <c r="A6" s="71"/>
      <c r="B6" s="72" t="s">
        <v>101</v>
      </c>
      <c r="C6" s="71"/>
    </row>
    <row r="7" spans="1:3" ht="39" customHeight="1">
      <c r="A7" s="279" t="s">
        <v>2</v>
      </c>
      <c r="B7" s="279" t="s">
        <v>3</v>
      </c>
      <c r="C7" s="280" t="s">
        <v>4</v>
      </c>
    </row>
    <row r="8" spans="1:3" ht="12.75">
      <c r="A8" s="279"/>
      <c r="B8" s="279"/>
      <c r="C8" s="280"/>
    </row>
    <row r="9" spans="1:3" ht="15">
      <c r="A9" s="21">
        <v>1</v>
      </c>
      <c r="B9" s="59" t="s">
        <v>13</v>
      </c>
      <c r="C9" s="73">
        <v>341120</v>
      </c>
    </row>
    <row r="10" spans="1:3" ht="15">
      <c r="A10" s="21">
        <v>2</v>
      </c>
      <c r="B10" s="59" t="s">
        <v>14</v>
      </c>
      <c r="C10" s="73">
        <v>286991</v>
      </c>
    </row>
    <row r="11" spans="1:3" ht="15">
      <c r="A11" s="21">
        <v>3</v>
      </c>
      <c r="B11" s="59" t="s">
        <v>15</v>
      </c>
      <c r="C11" s="73">
        <v>1589</v>
      </c>
    </row>
    <row r="12" spans="1:3" ht="15">
      <c r="A12" s="21">
        <v>4</v>
      </c>
      <c r="B12" s="59" t="s">
        <v>16</v>
      </c>
      <c r="C12" s="73">
        <v>2169.16</v>
      </c>
    </row>
    <row r="13" spans="1:3" ht="15">
      <c r="A13" s="21">
        <v>5</v>
      </c>
      <c r="B13" s="59" t="s">
        <v>17</v>
      </c>
      <c r="C13" s="73">
        <v>2227</v>
      </c>
    </row>
    <row r="14" spans="1:3" ht="15">
      <c r="A14" s="21">
        <v>6</v>
      </c>
      <c r="B14" s="59" t="s">
        <v>18</v>
      </c>
      <c r="C14" s="92">
        <f>SUM(C15:C18)</f>
        <v>78399</v>
      </c>
    </row>
    <row r="15" spans="1:3" ht="15">
      <c r="A15" s="74"/>
      <c r="B15" s="75" t="s">
        <v>19</v>
      </c>
      <c r="C15" s="76">
        <v>71572</v>
      </c>
    </row>
    <row r="16" spans="1:3" ht="15">
      <c r="A16" s="74"/>
      <c r="B16" s="75" t="s">
        <v>20</v>
      </c>
      <c r="C16" s="76">
        <v>2534</v>
      </c>
    </row>
    <row r="17" spans="1:3" ht="15">
      <c r="A17" s="74"/>
      <c r="B17" s="75" t="s">
        <v>21</v>
      </c>
      <c r="C17" s="76">
        <v>934</v>
      </c>
    </row>
    <row r="18" spans="1:3" ht="15">
      <c r="A18" s="74"/>
      <c r="B18" s="75" t="s">
        <v>22</v>
      </c>
      <c r="C18" s="76">
        <v>3359</v>
      </c>
    </row>
    <row r="19" spans="1:3" ht="15">
      <c r="A19" s="21">
        <v>7</v>
      </c>
      <c r="B19" s="59" t="s">
        <v>23</v>
      </c>
      <c r="C19" s="73">
        <f>C20+C21+C22+C23</f>
        <v>1032</v>
      </c>
    </row>
    <row r="20" spans="1:3" ht="15">
      <c r="A20" s="74"/>
      <c r="B20" s="75" t="s">
        <v>19</v>
      </c>
      <c r="C20" s="76">
        <v>953</v>
      </c>
    </row>
    <row r="21" spans="1:3" ht="15">
      <c r="A21" s="74"/>
      <c r="B21" s="75" t="s">
        <v>20</v>
      </c>
      <c r="C21" s="76">
        <v>1</v>
      </c>
    </row>
    <row r="22" spans="1:3" ht="15">
      <c r="A22" s="74"/>
      <c r="B22" s="75" t="s">
        <v>21</v>
      </c>
      <c r="C22" s="76">
        <v>8</v>
      </c>
    </row>
    <row r="23" spans="1:3" ht="15">
      <c r="A23" s="74"/>
      <c r="B23" s="75" t="s">
        <v>22</v>
      </c>
      <c r="C23" s="76">
        <v>70</v>
      </c>
    </row>
    <row r="24" spans="1:3" ht="15">
      <c r="A24" s="21">
        <v>8</v>
      </c>
      <c r="B24" s="59" t="s">
        <v>24</v>
      </c>
      <c r="C24" s="92">
        <f>SUM(C25:C28)</f>
        <v>79803</v>
      </c>
    </row>
    <row r="25" spans="1:3" ht="15">
      <c r="A25" s="74"/>
      <c r="B25" s="75" t="s">
        <v>19</v>
      </c>
      <c r="C25" s="76">
        <v>71417</v>
      </c>
    </row>
    <row r="26" spans="1:3" ht="15">
      <c r="A26" s="74"/>
      <c r="B26" s="75" t="s">
        <v>20</v>
      </c>
      <c r="C26" s="76">
        <v>3625</v>
      </c>
    </row>
    <row r="27" spans="1:3" ht="15">
      <c r="A27" s="74"/>
      <c r="B27" s="75" t="s">
        <v>21</v>
      </c>
      <c r="C27" s="76">
        <v>2009</v>
      </c>
    </row>
    <row r="28" spans="1:3" ht="15">
      <c r="A28" s="74"/>
      <c r="B28" s="75" t="s">
        <v>22</v>
      </c>
      <c r="C28" s="76">
        <v>2752</v>
      </c>
    </row>
    <row r="29" spans="1:3" ht="15">
      <c r="A29" s="21">
        <v>9</v>
      </c>
      <c r="B29" s="59" t="s">
        <v>25</v>
      </c>
      <c r="C29" s="73">
        <v>138</v>
      </c>
    </row>
    <row r="30" spans="1:3" ht="15">
      <c r="A30" s="21">
        <v>10</v>
      </c>
      <c r="B30" s="59" t="s">
        <v>102</v>
      </c>
      <c r="C30" s="73">
        <v>977</v>
      </c>
    </row>
    <row r="31" spans="1:3" ht="15">
      <c r="A31" s="21">
        <v>11</v>
      </c>
      <c r="B31" s="59" t="s">
        <v>27</v>
      </c>
      <c r="C31" s="73">
        <v>732</v>
      </c>
    </row>
    <row r="32" spans="1:3" ht="15">
      <c r="A32" s="21">
        <v>12</v>
      </c>
      <c r="B32" s="59" t="s">
        <v>28</v>
      </c>
      <c r="C32" s="92">
        <v>78367</v>
      </c>
    </row>
    <row r="33" spans="1:3" ht="15">
      <c r="A33" s="21">
        <v>13</v>
      </c>
      <c r="B33" s="59" t="s">
        <v>29</v>
      </c>
      <c r="C33" s="73">
        <f>C34+C35+C36+C37</f>
        <v>38</v>
      </c>
    </row>
    <row r="34" spans="1:3" ht="15">
      <c r="A34" s="74"/>
      <c r="B34" s="75" t="s">
        <v>19</v>
      </c>
      <c r="C34" s="76">
        <v>19</v>
      </c>
    </row>
    <row r="35" spans="1:3" ht="15">
      <c r="A35" s="74"/>
      <c r="B35" s="75" t="s">
        <v>20</v>
      </c>
      <c r="C35" s="76">
        <v>14</v>
      </c>
    </row>
    <row r="36" spans="1:3" ht="15">
      <c r="A36" s="74"/>
      <c r="B36" s="75" t="s">
        <v>21</v>
      </c>
      <c r="C36" s="76">
        <v>3</v>
      </c>
    </row>
    <row r="37" spans="1:3" ht="15">
      <c r="A37" s="74"/>
      <c r="B37" s="75" t="s">
        <v>22</v>
      </c>
      <c r="C37" s="76">
        <v>2</v>
      </c>
    </row>
    <row r="38" spans="1:3" ht="15">
      <c r="A38" s="21">
        <v>14</v>
      </c>
      <c r="B38" s="59" t="s">
        <v>30</v>
      </c>
      <c r="C38" s="73">
        <f>C39+C40+C41+C42</f>
        <v>31</v>
      </c>
    </row>
    <row r="39" spans="1:3" ht="15">
      <c r="A39" s="74"/>
      <c r="B39" s="75" t="s">
        <v>19</v>
      </c>
      <c r="C39" s="76">
        <v>17</v>
      </c>
    </row>
    <row r="40" spans="1:3" ht="15">
      <c r="A40" s="74"/>
      <c r="B40" s="75" t="s">
        <v>20</v>
      </c>
      <c r="C40" s="76">
        <v>10</v>
      </c>
    </row>
    <row r="41" spans="1:3" ht="15">
      <c r="A41" s="74"/>
      <c r="B41" s="75" t="s">
        <v>21</v>
      </c>
      <c r="C41" s="76">
        <v>2</v>
      </c>
    </row>
    <row r="42" spans="1:3" ht="15">
      <c r="A42" s="74"/>
      <c r="B42" s="75" t="s">
        <v>22</v>
      </c>
      <c r="C42" s="76">
        <v>2</v>
      </c>
    </row>
    <row r="43" spans="1:3" ht="12.75" customHeight="1">
      <c r="A43" s="281">
        <v>15</v>
      </c>
      <c r="B43" s="295" t="s">
        <v>31</v>
      </c>
      <c r="C43" s="300">
        <f>C45+C46+C47+C48</f>
        <v>38</v>
      </c>
    </row>
    <row r="44" spans="1:3" ht="12.75">
      <c r="A44" s="281"/>
      <c r="B44" s="295"/>
      <c r="C44" s="300"/>
    </row>
    <row r="45" spans="1:3" ht="15">
      <c r="A45" s="74"/>
      <c r="B45" s="75" t="s">
        <v>19</v>
      </c>
      <c r="C45" s="76">
        <v>19</v>
      </c>
    </row>
    <row r="46" spans="1:3" ht="15">
      <c r="A46" s="74"/>
      <c r="B46" s="75" t="s">
        <v>20</v>
      </c>
      <c r="C46" s="76">
        <v>15</v>
      </c>
    </row>
    <row r="47" spans="1:3" ht="15">
      <c r="A47" s="74"/>
      <c r="B47" s="75" t="s">
        <v>21</v>
      </c>
      <c r="C47" s="76">
        <v>2</v>
      </c>
    </row>
    <row r="48" spans="1:3" ht="15">
      <c r="A48" s="74"/>
      <c r="B48" s="75" t="s">
        <v>22</v>
      </c>
      <c r="C48" s="76">
        <v>2</v>
      </c>
    </row>
    <row r="49" spans="1:3" ht="15">
      <c r="A49" s="21">
        <v>16</v>
      </c>
      <c r="B49" s="59" t="s">
        <v>32</v>
      </c>
      <c r="C49" s="73">
        <f>C50+C51+C52+C53</f>
        <v>35</v>
      </c>
    </row>
    <row r="50" spans="1:3" ht="15">
      <c r="A50" s="74"/>
      <c r="B50" s="75" t="s">
        <v>19</v>
      </c>
      <c r="C50" s="76">
        <v>25</v>
      </c>
    </row>
    <row r="51" spans="1:3" ht="15">
      <c r="A51" s="74"/>
      <c r="B51" s="75" t="s">
        <v>20</v>
      </c>
      <c r="C51" s="76">
        <v>7</v>
      </c>
    </row>
    <row r="52" spans="1:3" ht="15">
      <c r="A52" s="74"/>
      <c r="B52" s="75" t="s">
        <v>21</v>
      </c>
      <c r="C52" s="76">
        <v>1</v>
      </c>
    </row>
    <row r="53" spans="1:3" ht="15">
      <c r="A53" s="74"/>
      <c r="B53" s="75" t="s">
        <v>22</v>
      </c>
      <c r="C53" s="76">
        <v>2</v>
      </c>
    </row>
    <row r="54" spans="1:3" ht="15">
      <c r="A54" s="21">
        <v>17</v>
      </c>
      <c r="B54" s="59" t="s">
        <v>33</v>
      </c>
      <c r="C54" s="73">
        <f>C61+C62+C63+C64</f>
        <v>22</v>
      </c>
    </row>
    <row r="55" spans="1:3" ht="15">
      <c r="A55" s="74"/>
      <c r="B55" s="75" t="s">
        <v>19</v>
      </c>
      <c r="C55" s="76">
        <v>0</v>
      </c>
    </row>
    <row r="56" spans="1:3" ht="15">
      <c r="A56" s="74"/>
      <c r="B56" s="75" t="s">
        <v>20</v>
      </c>
      <c r="C56" s="76">
        <v>0</v>
      </c>
    </row>
    <row r="57" spans="1:3" ht="15">
      <c r="A57" s="74"/>
      <c r="B57" s="75" t="s">
        <v>21</v>
      </c>
      <c r="C57" s="76">
        <v>0</v>
      </c>
    </row>
    <row r="58" spans="1:3" ht="15">
      <c r="A58" s="74"/>
      <c r="B58" s="75" t="s">
        <v>22</v>
      </c>
      <c r="C58" s="76">
        <v>0</v>
      </c>
    </row>
    <row r="59" spans="1:3" ht="12.75" customHeight="1">
      <c r="A59" s="281">
        <v>18</v>
      </c>
      <c r="B59" s="295" t="s">
        <v>34</v>
      </c>
      <c r="C59" s="300">
        <f>C61+C62+C63+C64</f>
        <v>22</v>
      </c>
    </row>
    <row r="60" spans="1:3" ht="12.75">
      <c r="A60" s="281"/>
      <c r="B60" s="295"/>
      <c r="C60" s="300"/>
    </row>
    <row r="61" spans="1:3" ht="15">
      <c r="A61" s="74"/>
      <c r="B61" s="75" t="s">
        <v>19</v>
      </c>
      <c r="C61" s="76">
        <v>19</v>
      </c>
    </row>
    <row r="62" spans="1:3" ht="15">
      <c r="A62" s="74"/>
      <c r="B62" s="75" t="s">
        <v>20</v>
      </c>
      <c r="C62" s="76">
        <v>1</v>
      </c>
    </row>
    <row r="63" spans="1:3" ht="15">
      <c r="A63" s="74"/>
      <c r="B63" s="75" t="s">
        <v>21</v>
      </c>
      <c r="C63" s="76">
        <v>0</v>
      </c>
    </row>
    <row r="64" spans="1:3" ht="15">
      <c r="A64" s="74"/>
      <c r="B64" s="75" t="s">
        <v>22</v>
      </c>
      <c r="C64" s="76">
        <v>2</v>
      </c>
    </row>
    <row r="65" spans="1:3" ht="12.75" customHeight="1">
      <c r="A65" s="281">
        <v>19</v>
      </c>
      <c r="B65" s="295" t="s">
        <v>35</v>
      </c>
      <c r="C65" s="300">
        <v>0</v>
      </c>
    </row>
    <row r="66" spans="1:3" ht="12.75">
      <c r="A66" s="281"/>
      <c r="B66" s="295"/>
      <c r="C66" s="300"/>
    </row>
    <row r="67" spans="1:3" ht="15">
      <c r="A67" s="34"/>
      <c r="B67" s="75" t="s">
        <v>19</v>
      </c>
      <c r="C67" s="76">
        <v>0</v>
      </c>
    </row>
    <row r="68" spans="1:3" ht="15">
      <c r="A68" s="74"/>
      <c r="B68" s="75" t="s">
        <v>20</v>
      </c>
      <c r="C68" s="76">
        <v>0</v>
      </c>
    </row>
    <row r="69" spans="1:3" ht="15">
      <c r="A69" s="74"/>
      <c r="B69" s="75" t="s">
        <v>21</v>
      </c>
      <c r="C69" s="76">
        <v>0</v>
      </c>
    </row>
    <row r="70" spans="1:3" ht="15">
      <c r="A70" s="74"/>
      <c r="B70" s="75" t="s">
        <v>22</v>
      </c>
      <c r="C70" s="76">
        <v>0</v>
      </c>
    </row>
    <row r="71" spans="1:3" ht="15">
      <c r="A71" s="21">
        <v>20</v>
      </c>
      <c r="B71" s="59" t="s">
        <v>36</v>
      </c>
      <c r="C71" s="73">
        <v>12990884</v>
      </c>
    </row>
    <row r="72" spans="1:3" ht="15">
      <c r="A72" s="21">
        <v>21</v>
      </c>
      <c r="B72" s="59" t="s">
        <v>37</v>
      </c>
      <c r="C72" s="73">
        <v>10147633</v>
      </c>
    </row>
    <row r="73" spans="1:3" ht="15">
      <c r="A73" s="21">
        <v>22</v>
      </c>
      <c r="B73" s="59" t="s">
        <v>38</v>
      </c>
      <c r="C73" s="73">
        <v>12990884</v>
      </c>
    </row>
    <row r="74" spans="1:3" ht="15">
      <c r="A74" s="21">
        <v>23</v>
      </c>
      <c r="B74" s="59" t="s">
        <v>39</v>
      </c>
      <c r="C74" s="94">
        <v>6.31</v>
      </c>
    </row>
    <row r="75" spans="1:4" ht="12.75">
      <c r="A75" s="21">
        <v>24</v>
      </c>
      <c r="B75" s="59" t="s">
        <v>103</v>
      </c>
      <c r="C75" s="93">
        <v>0.41955000000000003</v>
      </c>
      <c r="D75" s="78">
        <f>(C76-C71)/C76*100</f>
        <v>41.96339010273747</v>
      </c>
    </row>
    <row r="76" spans="1:3" ht="15">
      <c r="A76" s="21">
        <v>25</v>
      </c>
      <c r="B76" s="59" t="s">
        <v>41</v>
      </c>
      <c r="C76" s="73">
        <v>22383947</v>
      </c>
    </row>
    <row r="77" spans="1:3" ht="27.75" customHeight="1">
      <c r="A77" s="21">
        <v>26</v>
      </c>
      <c r="B77" s="126" t="s">
        <v>95</v>
      </c>
      <c r="C77" s="128">
        <v>7900288</v>
      </c>
    </row>
    <row r="78" spans="1:3" ht="12.75">
      <c r="A78" s="21">
        <v>27</v>
      </c>
      <c r="B78" s="59" t="s">
        <v>44</v>
      </c>
      <c r="C78" s="95">
        <v>3.91</v>
      </c>
    </row>
    <row r="79" spans="1:3" ht="15">
      <c r="A79" s="21">
        <v>28</v>
      </c>
      <c r="B79" s="59" t="s">
        <v>45</v>
      </c>
      <c r="C79" s="92">
        <v>95329389</v>
      </c>
    </row>
    <row r="80" spans="1:3" ht="15">
      <c r="A80" s="74"/>
      <c r="B80" s="75" t="s">
        <v>19</v>
      </c>
      <c r="C80" s="76">
        <v>0</v>
      </c>
    </row>
    <row r="81" spans="1:3" ht="15">
      <c r="A81" s="74"/>
      <c r="B81" s="75" t="s">
        <v>20</v>
      </c>
      <c r="C81" s="76">
        <v>0</v>
      </c>
    </row>
    <row r="82" spans="1:3" ht="15">
      <c r="A82" s="74"/>
      <c r="B82" s="75" t="s">
        <v>21</v>
      </c>
      <c r="C82" s="76">
        <v>0</v>
      </c>
    </row>
    <row r="83" spans="1:3" ht="15">
      <c r="A83" s="74"/>
      <c r="B83" s="75" t="s">
        <v>22</v>
      </c>
      <c r="C83" s="76">
        <v>0</v>
      </c>
    </row>
    <row r="84" spans="1:3" ht="15">
      <c r="A84" s="21">
        <v>29</v>
      </c>
      <c r="B84" s="59" t="s">
        <v>46</v>
      </c>
      <c r="C84" s="92">
        <v>95020285</v>
      </c>
    </row>
    <row r="85" spans="1:3" ht="15">
      <c r="A85" s="21">
        <v>30</v>
      </c>
      <c r="B85" s="59" t="s">
        <v>47</v>
      </c>
      <c r="C85" s="73">
        <v>1839</v>
      </c>
    </row>
    <row r="86" spans="1:3" ht="15">
      <c r="A86" s="21">
        <v>31</v>
      </c>
      <c r="B86" s="59" t="s">
        <v>48</v>
      </c>
      <c r="C86" s="73">
        <v>1445</v>
      </c>
    </row>
    <row r="87" spans="1:3" ht="15">
      <c r="A87" s="21">
        <v>32</v>
      </c>
      <c r="B87" s="59" t="s">
        <v>49</v>
      </c>
      <c r="C87" s="73">
        <v>786</v>
      </c>
    </row>
    <row r="88" spans="1:3" ht="26.25">
      <c r="A88" s="21">
        <v>33</v>
      </c>
      <c r="B88" s="59" t="s">
        <v>50</v>
      </c>
      <c r="C88" s="73">
        <f>C89+C90+C91+C92</f>
        <v>101</v>
      </c>
    </row>
    <row r="89" spans="1:3" ht="15">
      <c r="A89" s="74"/>
      <c r="B89" s="75" t="s">
        <v>19</v>
      </c>
      <c r="C89" s="76">
        <v>86</v>
      </c>
    </row>
    <row r="90" spans="1:3" ht="15">
      <c r="A90" s="74"/>
      <c r="B90" s="75" t="s">
        <v>20</v>
      </c>
      <c r="C90" s="76">
        <v>1</v>
      </c>
    </row>
    <row r="91" spans="1:3" ht="15">
      <c r="A91" s="74"/>
      <c r="B91" s="75" t="s">
        <v>21</v>
      </c>
      <c r="C91" s="76">
        <v>1</v>
      </c>
    </row>
    <row r="92" spans="1:3" ht="15">
      <c r="A92" s="74"/>
      <c r="B92" s="75" t="s">
        <v>22</v>
      </c>
      <c r="C92" s="76">
        <v>13</v>
      </c>
    </row>
    <row r="93" spans="1:3" ht="15">
      <c r="A93" s="21">
        <v>34</v>
      </c>
      <c r="B93" s="59" t="s">
        <v>51</v>
      </c>
      <c r="C93" s="73">
        <v>0</v>
      </c>
    </row>
    <row r="94" spans="1:3" ht="15">
      <c r="A94" s="74"/>
      <c r="B94" s="75" t="s">
        <v>19</v>
      </c>
      <c r="C94" s="76">
        <v>0</v>
      </c>
    </row>
    <row r="95" spans="1:3" ht="15">
      <c r="A95" s="74"/>
      <c r="B95" s="75" t="s">
        <v>20</v>
      </c>
      <c r="C95" s="76">
        <v>0</v>
      </c>
    </row>
    <row r="96" spans="1:3" ht="15">
      <c r="A96" s="74"/>
      <c r="B96" s="75" t="s">
        <v>21</v>
      </c>
      <c r="C96" s="76">
        <v>0</v>
      </c>
    </row>
    <row r="97" spans="1:3" ht="15">
      <c r="A97" s="74"/>
      <c r="B97" s="75" t="s">
        <v>22</v>
      </c>
      <c r="C97" s="76">
        <v>0</v>
      </c>
    </row>
    <row r="98" spans="1:3" ht="33.75" customHeight="1">
      <c r="A98" s="21">
        <v>35</v>
      </c>
      <c r="B98" s="59" t="s">
        <v>52</v>
      </c>
      <c r="C98" s="73">
        <f>C99+C100+C101+C102</f>
        <v>77</v>
      </c>
    </row>
    <row r="99" spans="1:3" ht="15">
      <c r="A99" s="74"/>
      <c r="B99" s="75" t="s">
        <v>19</v>
      </c>
      <c r="C99" s="76">
        <v>65</v>
      </c>
    </row>
    <row r="100" spans="1:3" ht="15">
      <c r="A100" s="74"/>
      <c r="B100" s="75" t="s">
        <v>20</v>
      </c>
      <c r="C100" s="76">
        <v>1</v>
      </c>
    </row>
    <row r="101" spans="1:3" ht="15">
      <c r="A101" s="74"/>
      <c r="B101" s="75" t="s">
        <v>21</v>
      </c>
      <c r="C101" s="76">
        <v>0</v>
      </c>
    </row>
    <row r="102" spans="1:3" ht="15">
      <c r="A102" s="74"/>
      <c r="B102" s="75" t="s">
        <v>22</v>
      </c>
      <c r="C102" s="76">
        <v>11</v>
      </c>
    </row>
    <row r="103" spans="1:3" ht="25.5" customHeight="1">
      <c r="A103" s="21">
        <v>36</v>
      </c>
      <c r="B103" s="59" t="s">
        <v>53</v>
      </c>
      <c r="C103" s="127">
        <v>88</v>
      </c>
    </row>
    <row r="104" spans="1:3" ht="15">
      <c r="A104" s="74"/>
      <c r="B104" s="75" t="s">
        <v>19</v>
      </c>
      <c r="C104" s="76">
        <v>0</v>
      </c>
    </row>
    <row r="105" spans="1:3" ht="15">
      <c r="A105" s="74"/>
      <c r="B105" s="75" t="s">
        <v>20</v>
      </c>
      <c r="C105" s="76">
        <v>0</v>
      </c>
    </row>
    <row r="106" spans="1:3" ht="15">
      <c r="A106" s="74"/>
      <c r="B106" s="75" t="s">
        <v>21</v>
      </c>
      <c r="C106" s="76">
        <v>0</v>
      </c>
    </row>
    <row r="107" spans="1:3" ht="15">
      <c r="A107" s="74"/>
      <c r="B107" s="75" t="s">
        <v>22</v>
      </c>
      <c r="C107" s="76">
        <v>0</v>
      </c>
    </row>
    <row r="108" spans="1:3" ht="15">
      <c r="A108" s="21">
        <v>37</v>
      </c>
      <c r="B108" s="59" t="s">
        <v>104</v>
      </c>
      <c r="C108" s="73">
        <f>C109+C110+C111+C112</f>
        <v>689</v>
      </c>
    </row>
    <row r="109" spans="1:3" ht="15">
      <c r="A109" s="74"/>
      <c r="B109" s="75" t="s">
        <v>19</v>
      </c>
      <c r="C109" s="76">
        <v>440</v>
      </c>
    </row>
    <row r="110" spans="1:3" ht="15">
      <c r="A110" s="74"/>
      <c r="B110" s="75" t="s">
        <v>20</v>
      </c>
      <c r="C110" s="76">
        <v>129</v>
      </c>
    </row>
    <row r="111" spans="1:3" ht="15">
      <c r="A111" s="74"/>
      <c r="B111" s="75" t="s">
        <v>21</v>
      </c>
      <c r="C111" s="76">
        <v>38</v>
      </c>
    </row>
    <row r="112" spans="1:3" ht="15">
      <c r="A112" s="74"/>
      <c r="B112" s="75" t="s">
        <v>22</v>
      </c>
      <c r="C112" s="76">
        <v>82</v>
      </c>
    </row>
    <row r="113" spans="1:3" ht="15">
      <c r="A113" s="21">
        <v>38</v>
      </c>
      <c r="B113" s="59" t="s">
        <v>55</v>
      </c>
      <c r="C113" s="73">
        <f>C114+C115+C116+C117</f>
        <v>4344</v>
      </c>
    </row>
    <row r="114" spans="1:3" ht="15">
      <c r="A114" s="34"/>
      <c r="B114" s="75" t="s">
        <v>19</v>
      </c>
      <c r="C114" s="76">
        <v>2863</v>
      </c>
    </row>
    <row r="115" spans="1:3" ht="15">
      <c r="A115" s="74"/>
      <c r="B115" s="75" t="s">
        <v>20</v>
      </c>
      <c r="C115" s="76">
        <v>1062</v>
      </c>
    </row>
    <row r="116" spans="1:3" ht="15">
      <c r="A116" s="74"/>
      <c r="B116" s="75" t="s">
        <v>21</v>
      </c>
      <c r="C116" s="76">
        <v>138</v>
      </c>
    </row>
    <row r="117" spans="1:3" ht="15">
      <c r="A117" s="74"/>
      <c r="B117" s="75" t="s">
        <v>22</v>
      </c>
      <c r="C117" s="76">
        <v>281</v>
      </c>
    </row>
    <row r="118" spans="1:3" ht="15">
      <c r="A118" s="21">
        <v>39</v>
      </c>
      <c r="B118" s="59" t="s">
        <v>105</v>
      </c>
      <c r="C118" s="73">
        <f>C119+C120+C121+C122</f>
        <v>6432</v>
      </c>
    </row>
    <row r="119" spans="1:3" ht="15">
      <c r="A119" s="74"/>
      <c r="B119" s="75" t="s">
        <v>19</v>
      </c>
      <c r="C119" s="76">
        <v>4891</v>
      </c>
    </row>
    <row r="120" spans="1:3" ht="15">
      <c r="A120" s="74"/>
      <c r="B120" s="75" t="s">
        <v>20</v>
      </c>
      <c r="C120" s="76">
        <v>401</v>
      </c>
    </row>
    <row r="121" spans="1:3" ht="15">
      <c r="A121" s="74"/>
      <c r="B121" s="75" t="s">
        <v>21</v>
      </c>
      <c r="C121" s="76">
        <v>249</v>
      </c>
    </row>
    <row r="122" spans="1:3" ht="15">
      <c r="A122" s="74"/>
      <c r="B122" s="75" t="s">
        <v>22</v>
      </c>
      <c r="C122" s="76">
        <v>891</v>
      </c>
    </row>
    <row r="123" spans="1:3" ht="15">
      <c r="A123" s="21">
        <v>40</v>
      </c>
      <c r="B123" s="59" t="s">
        <v>57</v>
      </c>
      <c r="C123" s="73">
        <f>C124+C125+C126+C127</f>
        <v>1648</v>
      </c>
    </row>
    <row r="124" spans="1:3" ht="15">
      <c r="A124" s="74"/>
      <c r="B124" s="75" t="s">
        <v>19</v>
      </c>
      <c r="C124" s="76">
        <v>1339</v>
      </c>
    </row>
    <row r="125" spans="1:3" ht="15">
      <c r="A125" s="74"/>
      <c r="B125" s="75" t="s">
        <v>20</v>
      </c>
      <c r="C125" s="76">
        <v>60</v>
      </c>
    </row>
    <row r="126" spans="1:3" ht="15">
      <c r="A126" s="74"/>
      <c r="B126" s="75" t="s">
        <v>21</v>
      </c>
      <c r="C126" s="76">
        <v>36</v>
      </c>
    </row>
    <row r="127" spans="1:3" ht="15">
      <c r="A127" s="74"/>
      <c r="B127" s="75" t="s">
        <v>22</v>
      </c>
      <c r="C127" s="76">
        <v>213</v>
      </c>
    </row>
    <row r="128" spans="1:3" ht="15">
      <c r="A128" s="21">
        <v>41</v>
      </c>
      <c r="B128" s="59" t="s">
        <v>58</v>
      </c>
      <c r="C128" s="73">
        <f>C129+C130+C131+C132</f>
        <v>7873</v>
      </c>
    </row>
    <row r="129" spans="1:3" ht="15">
      <c r="A129" s="80"/>
      <c r="B129" s="75" t="s">
        <v>19</v>
      </c>
      <c r="C129" s="76">
        <v>5691</v>
      </c>
    </row>
    <row r="130" spans="1:3" ht="15">
      <c r="A130" s="80"/>
      <c r="B130" s="75" t="s">
        <v>20</v>
      </c>
      <c r="C130" s="76">
        <v>1627</v>
      </c>
    </row>
    <row r="131" spans="1:3" ht="15">
      <c r="A131" s="80"/>
      <c r="B131" s="75" t="s">
        <v>21</v>
      </c>
      <c r="C131" s="76">
        <v>94</v>
      </c>
    </row>
    <row r="132" spans="1:3" ht="15">
      <c r="A132" s="80"/>
      <c r="B132" s="75" t="s">
        <v>22</v>
      </c>
      <c r="C132" s="76">
        <v>461</v>
      </c>
    </row>
    <row r="133" spans="1:3" ht="15">
      <c r="A133" s="21">
        <v>42</v>
      </c>
      <c r="B133" s="59" t="s">
        <v>59</v>
      </c>
      <c r="C133" s="73">
        <f>C134+C135+C136+C137</f>
        <v>872</v>
      </c>
    </row>
    <row r="134" spans="1:3" ht="15">
      <c r="A134" s="74"/>
      <c r="B134" s="75" t="s">
        <v>19</v>
      </c>
      <c r="C134" s="76">
        <v>769</v>
      </c>
    </row>
    <row r="135" spans="1:3" ht="15">
      <c r="A135" s="74"/>
      <c r="B135" s="75" t="s">
        <v>20</v>
      </c>
      <c r="C135" s="76">
        <v>65</v>
      </c>
    </row>
    <row r="136" spans="1:3" ht="15">
      <c r="A136" s="74"/>
      <c r="B136" s="75" t="s">
        <v>21</v>
      </c>
      <c r="C136" s="76">
        <v>13</v>
      </c>
    </row>
    <row r="137" spans="1:3" ht="15">
      <c r="A137" s="74"/>
      <c r="B137" s="75" t="s">
        <v>22</v>
      </c>
      <c r="C137" s="76">
        <v>25</v>
      </c>
    </row>
    <row r="138" spans="1:3" ht="15">
      <c r="A138" s="21">
        <v>43</v>
      </c>
      <c r="B138" s="59" t="s">
        <v>60</v>
      </c>
      <c r="C138" s="73">
        <v>604</v>
      </c>
    </row>
    <row r="139" spans="1:3" ht="15">
      <c r="A139" s="21">
        <v>44</v>
      </c>
      <c r="B139" s="59" t="s">
        <v>61</v>
      </c>
      <c r="C139" s="73">
        <f>C140+C141+C142+C143</f>
        <v>1861</v>
      </c>
    </row>
    <row r="140" spans="1:3" ht="15">
      <c r="A140" s="74"/>
      <c r="B140" s="75" t="s">
        <v>19</v>
      </c>
      <c r="C140" s="76">
        <v>1675</v>
      </c>
    </row>
    <row r="141" spans="1:3" ht="15">
      <c r="A141" s="74"/>
      <c r="B141" s="75" t="s">
        <v>20</v>
      </c>
      <c r="C141" s="76">
        <v>115</v>
      </c>
    </row>
    <row r="142" spans="1:3" ht="15">
      <c r="A142" s="74"/>
      <c r="B142" s="75" t="s">
        <v>21</v>
      </c>
      <c r="C142" s="76">
        <v>22</v>
      </c>
    </row>
    <row r="143" spans="1:3" ht="15">
      <c r="A143" s="74"/>
      <c r="B143" s="75" t="s">
        <v>22</v>
      </c>
      <c r="C143" s="76">
        <v>49</v>
      </c>
    </row>
    <row r="144" spans="1:3" ht="15">
      <c r="A144" s="21">
        <v>45</v>
      </c>
      <c r="B144" s="59" t="s">
        <v>62</v>
      </c>
      <c r="C144" s="73">
        <f>C145+C146+C147+C148</f>
        <v>13</v>
      </c>
    </row>
    <row r="145" spans="1:3" ht="15">
      <c r="A145" s="74"/>
      <c r="B145" s="75" t="s">
        <v>19</v>
      </c>
      <c r="C145" s="76">
        <v>9</v>
      </c>
    </row>
    <row r="146" spans="1:3" ht="15">
      <c r="A146" s="74"/>
      <c r="B146" s="75" t="s">
        <v>20</v>
      </c>
      <c r="C146" s="76">
        <v>2</v>
      </c>
    </row>
    <row r="147" spans="1:3" ht="15">
      <c r="A147" s="74"/>
      <c r="B147" s="75" t="s">
        <v>21</v>
      </c>
      <c r="C147" s="76">
        <v>0</v>
      </c>
    </row>
    <row r="148" spans="1:3" ht="15">
      <c r="A148" s="74"/>
      <c r="B148" s="75" t="s">
        <v>22</v>
      </c>
      <c r="C148" s="76">
        <v>2</v>
      </c>
    </row>
    <row r="149" spans="1:3" ht="12.75">
      <c r="A149" s="21">
        <v>46</v>
      </c>
      <c r="B149" s="59" t="s">
        <v>63</v>
      </c>
      <c r="C149" s="81">
        <v>24</v>
      </c>
    </row>
    <row r="150" spans="1:3" ht="15">
      <c r="A150" s="34"/>
      <c r="B150" s="75" t="s">
        <v>19</v>
      </c>
      <c r="C150" s="82">
        <v>0</v>
      </c>
    </row>
    <row r="151" spans="1:3" ht="15">
      <c r="A151" s="34"/>
      <c r="B151" s="75" t="s">
        <v>20</v>
      </c>
      <c r="C151" s="82">
        <v>0</v>
      </c>
    </row>
    <row r="152" spans="1:3" ht="15">
      <c r="A152" s="34"/>
      <c r="B152" s="75" t="s">
        <v>21</v>
      </c>
      <c r="C152" s="82">
        <v>0</v>
      </c>
    </row>
    <row r="153" spans="1:3" ht="15">
      <c r="A153" s="34"/>
      <c r="B153" s="75" t="s">
        <v>22</v>
      </c>
      <c r="C153" s="82">
        <v>0</v>
      </c>
    </row>
    <row r="154" spans="1:3" ht="15">
      <c r="A154" s="21">
        <v>47</v>
      </c>
      <c r="B154" s="83" t="s">
        <v>64</v>
      </c>
      <c r="C154" s="73">
        <v>1185</v>
      </c>
    </row>
    <row r="155" spans="1:3" ht="15">
      <c r="A155" s="21">
        <v>48</v>
      </c>
      <c r="B155" s="83" t="s">
        <v>65</v>
      </c>
      <c r="C155" s="73">
        <v>1191</v>
      </c>
    </row>
    <row r="156" spans="1:3" ht="15">
      <c r="A156" s="21">
        <v>49</v>
      </c>
      <c r="B156" s="59" t="s">
        <v>66</v>
      </c>
      <c r="C156" s="73">
        <v>180816</v>
      </c>
    </row>
    <row r="157" spans="1:3" ht="12.75">
      <c r="A157" s="21">
        <v>50</v>
      </c>
      <c r="B157" s="59" t="s">
        <v>67</v>
      </c>
      <c r="C157" s="84">
        <v>0.75</v>
      </c>
    </row>
    <row r="158" spans="1:3" ht="15">
      <c r="A158" s="21">
        <v>51</v>
      </c>
      <c r="B158" s="59" t="s">
        <v>68</v>
      </c>
      <c r="C158" s="92">
        <v>43949</v>
      </c>
    </row>
    <row r="159" spans="1:3" ht="15">
      <c r="A159" s="80"/>
      <c r="B159" s="75" t="s">
        <v>19</v>
      </c>
      <c r="C159" s="76">
        <v>0</v>
      </c>
    </row>
    <row r="160" spans="1:3" ht="15">
      <c r="A160" s="80"/>
      <c r="B160" s="75" t="s">
        <v>20</v>
      </c>
      <c r="C160" s="76">
        <v>0</v>
      </c>
    </row>
    <row r="161" spans="1:3" ht="15">
      <c r="A161" s="80"/>
      <c r="B161" s="75" t="s">
        <v>21</v>
      </c>
      <c r="C161" s="76">
        <v>0</v>
      </c>
    </row>
    <row r="162" spans="1:3" ht="15">
      <c r="A162" s="80"/>
      <c r="B162" s="75" t="s">
        <v>22</v>
      </c>
      <c r="C162" s="76">
        <v>0</v>
      </c>
    </row>
    <row r="163" spans="1:3" ht="15">
      <c r="A163" s="21">
        <v>52</v>
      </c>
      <c r="B163" s="59" t="s">
        <v>69</v>
      </c>
      <c r="C163" s="73">
        <v>496</v>
      </c>
    </row>
    <row r="164" spans="1:3" ht="15">
      <c r="A164" s="74"/>
      <c r="B164" s="75" t="s">
        <v>19</v>
      </c>
      <c r="C164" s="76">
        <v>0</v>
      </c>
    </row>
    <row r="165" spans="1:3" ht="15">
      <c r="A165" s="74"/>
      <c r="B165" s="75" t="s">
        <v>20</v>
      </c>
      <c r="C165" s="76">
        <v>0</v>
      </c>
    </row>
    <row r="166" spans="1:3" ht="15">
      <c r="A166" s="74"/>
      <c r="B166" s="75" t="s">
        <v>21</v>
      </c>
      <c r="C166" s="76">
        <v>0</v>
      </c>
    </row>
    <row r="167" spans="1:3" ht="15">
      <c r="A167" s="74"/>
      <c r="B167" s="75" t="s">
        <v>22</v>
      </c>
      <c r="C167" s="76">
        <v>0</v>
      </c>
    </row>
    <row r="168" spans="1:3" ht="15">
      <c r="A168" s="21">
        <v>53</v>
      </c>
      <c r="B168" s="59" t="s">
        <v>70</v>
      </c>
      <c r="C168" s="73">
        <v>1660</v>
      </c>
    </row>
    <row r="169" spans="1:3" ht="15">
      <c r="A169" s="74"/>
      <c r="B169" s="75" t="s">
        <v>71</v>
      </c>
      <c r="C169" s="76">
        <v>0</v>
      </c>
    </row>
    <row r="170" spans="1:3" ht="15">
      <c r="A170" s="74"/>
      <c r="B170" s="75" t="s">
        <v>72</v>
      </c>
      <c r="C170" s="76">
        <v>0</v>
      </c>
    </row>
    <row r="171" spans="1:3" ht="15">
      <c r="A171" s="74"/>
      <c r="B171" s="75" t="s">
        <v>73</v>
      </c>
      <c r="C171" s="76">
        <v>0</v>
      </c>
    </row>
    <row r="172" spans="1:3" ht="15">
      <c r="A172" s="74"/>
      <c r="B172" s="75"/>
      <c r="C172" s="76">
        <v>0</v>
      </c>
    </row>
    <row r="173" spans="1:3" ht="15">
      <c r="A173" s="21">
        <v>54</v>
      </c>
      <c r="B173" s="59" t="s">
        <v>74</v>
      </c>
      <c r="C173" s="73">
        <v>3964</v>
      </c>
    </row>
    <row r="174" spans="1:3" ht="15">
      <c r="A174" s="74"/>
      <c r="B174" s="75" t="s">
        <v>19</v>
      </c>
      <c r="C174" s="76">
        <v>0</v>
      </c>
    </row>
    <row r="175" spans="1:3" ht="15">
      <c r="A175" s="74"/>
      <c r="B175" s="75" t="s">
        <v>20</v>
      </c>
      <c r="C175" s="76">
        <v>0</v>
      </c>
    </row>
    <row r="176" spans="1:3" ht="15">
      <c r="A176" s="74"/>
      <c r="B176" s="75" t="s">
        <v>21</v>
      </c>
      <c r="C176" s="76">
        <v>0</v>
      </c>
    </row>
    <row r="177" spans="1:3" ht="15">
      <c r="A177" s="74"/>
      <c r="B177" s="75" t="s">
        <v>22</v>
      </c>
      <c r="C177" s="76">
        <v>0</v>
      </c>
    </row>
    <row r="178" spans="1:3" ht="15">
      <c r="A178" s="21">
        <v>55</v>
      </c>
      <c r="B178" s="59" t="s">
        <v>75</v>
      </c>
      <c r="C178" s="73">
        <v>5512</v>
      </c>
    </row>
    <row r="179" spans="1:3" ht="15">
      <c r="A179" s="74"/>
      <c r="B179" s="75" t="s">
        <v>19</v>
      </c>
      <c r="C179" s="76">
        <v>0</v>
      </c>
    </row>
    <row r="180" spans="1:3" ht="15">
      <c r="A180" s="74"/>
      <c r="B180" s="75" t="s">
        <v>20</v>
      </c>
      <c r="C180" s="76">
        <v>0</v>
      </c>
    </row>
    <row r="181" spans="1:3" ht="15">
      <c r="A181" s="74"/>
      <c r="B181" s="75" t="s">
        <v>21</v>
      </c>
      <c r="C181" s="76">
        <v>0</v>
      </c>
    </row>
    <row r="182" spans="1:3" ht="15">
      <c r="A182" s="74"/>
      <c r="B182" s="75" t="s">
        <v>22</v>
      </c>
      <c r="C182" s="76">
        <v>0</v>
      </c>
    </row>
    <row r="183" spans="1:3" ht="27" customHeight="1">
      <c r="A183" s="21">
        <v>56</v>
      </c>
      <c r="B183" s="59" t="s">
        <v>76</v>
      </c>
      <c r="C183" s="96">
        <v>3937</v>
      </c>
    </row>
    <row r="184" spans="1:3" ht="15">
      <c r="A184" s="74"/>
      <c r="B184" s="75" t="s">
        <v>19</v>
      </c>
      <c r="C184" s="76">
        <v>0</v>
      </c>
    </row>
    <row r="185" spans="1:3" ht="15">
      <c r="A185" s="74"/>
      <c r="B185" s="75" t="s">
        <v>20</v>
      </c>
      <c r="C185" s="76">
        <v>0</v>
      </c>
    </row>
    <row r="186" spans="1:3" ht="15">
      <c r="A186" s="74"/>
      <c r="B186" s="75" t="s">
        <v>21</v>
      </c>
      <c r="C186" s="76">
        <v>0</v>
      </c>
    </row>
    <row r="187" spans="1:3" ht="15">
      <c r="A187" s="74"/>
      <c r="B187" s="75" t="s">
        <v>22</v>
      </c>
      <c r="C187" s="76">
        <v>0</v>
      </c>
    </row>
    <row r="188" spans="1:3" ht="15">
      <c r="A188" s="21">
        <v>57</v>
      </c>
      <c r="B188" s="59" t="s">
        <v>77</v>
      </c>
      <c r="C188" s="73">
        <v>3160</v>
      </c>
    </row>
    <row r="189" spans="1:3" ht="15">
      <c r="A189" s="21">
        <v>58</v>
      </c>
      <c r="B189" s="59" t="s">
        <v>78</v>
      </c>
      <c r="C189" s="73">
        <v>3173</v>
      </c>
    </row>
    <row r="190" spans="1:3" ht="15">
      <c r="A190" s="21">
        <v>59</v>
      </c>
      <c r="B190" s="59" t="s">
        <v>79</v>
      </c>
      <c r="C190" s="73">
        <v>12283999</v>
      </c>
    </row>
    <row r="191" spans="1:3" ht="12.75">
      <c r="A191" s="21">
        <v>60</v>
      </c>
      <c r="B191" s="59" t="s">
        <v>80</v>
      </c>
      <c r="C191" s="85">
        <f>(3.5*7+4.13*5)/12</f>
        <v>3.7624999999999997</v>
      </c>
    </row>
    <row r="192" spans="1:3" ht="15">
      <c r="A192" s="21">
        <v>61</v>
      </c>
      <c r="B192" s="59" t="s">
        <v>81</v>
      </c>
      <c r="C192" s="73">
        <v>42261551</v>
      </c>
    </row>
    <row r="193" spans="1:3" ht="26.25">
      <c r="A193" s="21">
        <v>62</v>
      </c>
      <c r="B193" s="59" t="s">
        <v>96</v>
      </c>
      <c r="C193" s="73">
        <v>6902228</v>
      </c>
    </row>
    <row r="194" spans="1:3" ht="26.25">
      <c r="A194" s="21">
        <v>63</v>
      </c>
      <c r="B194" s="59" t="s">
        <v>83</v>
      </c>
      <c r="C194" s="73">
        <v>188</v>
      </c>
    </row>
    <row r="195" spans="1:3" ht="15">
      <c r="A195" s="74"/>
      <c r="B195" s="75" t="s">
        <v>19</v>
      </c>
      <c r="C195" s="76">
        <v>0</v>
      </c>
    </row>
    <row r="196" spans="1:3" ht="15">
      <c r="A196" s="74"/>
      <c r="B196" s="75" t="s">
        <v>20</v>
      </c>
      <c r="C196" s="76">
        <v>0</v>
      </c>
    </row>
    <row r="197" spans="1:3" ht="15">
      <c r="A197" s="74"/>
      <c r="B197" s="75" t="s">
        <v>21</v>
      </c>
      <c r="C197" s="76">
        <v>0</v>
      </c>
    </row>
    <row r="198" spans="1:3" ht="15">
      <c r="A198" s="74"/>
      <c r="B198" s="75" t="s">
        <v>22</v>
      </c>
      <c r="C198" s="76">
        <v>0</v>
      </c>
    </row>
    <row r="199" spans="1:3" ht="26.25">
      <c r="A199" s="21">
        <v>64</v>
      </c>
      <c r="B199" s="59" t="s">
        <v>106</v>
      </c>
      <c r="C199" s="73">
        <v>0</v>
      </c>
    </row>
    <row r="200" spans="1:3" ht="15">
      <c r="A200" s="74"/>
      <c r="B200" s="75" t="s">
        <v>19</v>
      </c>
      <c r="C200" s="76">
        <v>0</v>
      </c>
    </row>
    <row r="201" spans="1:3" ht="15">
      <c r="A201" s="74"/>
      <c r="B201" s="75" t="s">
        <v>20</v>
      </c>
      <c r="C201" s="76">
        <v>0</v>
      </c>
    </row>
    <row r="202" spans="1:3" ht="15">
      <c r="A202" s="74"/>
      <c r="B202" s="75" t="s">
        <v>21</v>
      </c>
      <c r="C202" s="76">
        <v>0</v>
      </c>
    </row>
    <row r="203" spans="1:3" ht="15">
      <c r="A203" s="74"/>
      <c r="B203" s="75" t="s">
        <v>22</v>
      </c>
      <c r="C203" s="76">
        <v>0</v>
      </c>
    </row>
    <row r="204" spans="1:3" ht="26.25">
      <c r="A204" s="21">
        <v>65</v>
      </c>
      <c r="B204" s="59" t="s">
        <v>107</v>
      </c>
      <c r="C204" s="73">
        <v>660806</v>
      </c>
    </row>
    <row r="205" spans="1:3" ht="15">
      <c r="A205" s="74"/>
      <c r="B205" s="75" t="s">
        <v>19</v>
      </c>
      <c r="C205" s="76">
        <v>0</v>
      </c>
    </row>
    <row r="206" spans="1:3" ht="15">
      <c r="A206" s="74"/>
      <c r="B206" s="75" t="s">
        <v>20</v>
      </c>
      <c r="C206" s="76">
        <v>0</v>
      </c>
    </row>
    <row r="207" spans="1:3" ht="15">
      <c r="A207" s="74"/>
      <c r="B207" s="75" t="s">
        <v>21</v>
      </c>
      <c r="C207" s="76">
        <v>0</v>
      </c>
    </row>
    <row r="208" spans="1:3" ht="15">
      <c r="A208" s="74"/>
      <c r="B208" s="75" t="s">
        <v>22</v>
      </c>
      <c r="C208" s="86">
        <v>0</v>
      </c>
    </row>
    <row r="211" ht="15">
      <c r="C211" s="87"/>
    </row>
    <row r="232" spans="1:3" ht="15">
      <c r="A232" s="88"/>
      <c r="B232" s="89"/>
      <c r="C232" s="90"/>
    </row>
    <row r="233" spans="1:3" ht="15">
      <c r="A233" s="88"/>
      <c r="B233" s="89"/>
      <c r="C233" s="90"/>
    </row>
    <row r="234" spans="1:3" ht="15">
      <c r="A234" s="88"/>
      <c r="B234" s="89"/>
      <c r="C234" s="90"/>
    </row>
    <row r="235" spans="1:3" ht="15">
      <c r="A235" s="88"/>
      <c r="B235" s="89"/>
      <c r="C235" s="90"/>
    </row>
    <row r="236" spans="1:3" ht="15">
      <c r="A236" s="88"/>
      <c r="B236" s="89"/>
      <c r="C236" s="90"/>
    </row>
    <row r="237" spans="1:3" ht="15">
      <c r="A237" s="88"/>
      <c r="B237" s="89"/>
      <c r="C237" s="90"/>
    </row>
    <row r="238" spans="1:3" ht="15">
      <c r="A238" s="88"/>
      <c r="B238" s="89"/>
      <c r="C238" s="90"/>
    </row>
    <row r="239" spans="1:3" ht="15">
      <c r="A239" s="88"/>
      <c r="B239" s="89"/>
      <c r="C239" s="90"/>
    </row>
    <row r="240" spans="1:3" ht="15">
      <c r="A240" s="88"/>
      <c r="B240" s="89"/>
      <c r="C240" s="90"/>
    </row>
  </sheetData>
  <sheetProtection selectLockedCells="1" selectUnlockedCells="1"/>
  <mergeCells count="12"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12"/>
  <sheetViews>
    <sheetView zoomScalePageLayoutView="0" workbookViewId="0" topLeftCell="A31">
      <selection activeCell="C192" sqref="C192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60.00390625" style="0" customWidth="1"/>
    <col min="4" max="4" width="11.8515625" style="0" bestFit="1" customWidth="1"/>
    <col min="5" max="5" width="11.140625" style="0" customWidth="1"/>
    <col min="6" max="6" width="10.140625" style="0" bestFit="1" customWidth="1"/>
    <col min="7" max="7" width="16.421875" style="0" bestFit="1" customWidth="1"/>
    <col min="8" max="8" width="12.7109375" style="0" customWidth="1"/>
    <col min="9" max="9" width="32.00390625" style="0" customWidth="1"/>
  </cols>
  <sheetData>
    <row r="2" ht="15.75" customHeight="1"/>
    <row r="3" ht="12.75">
      <c r="C3" t="s">
        <v>98</v>
      </c>
    </row>
    <row r="4" ht="12.75">
      <c r="C4" t="s">
        <v>152</v>
      </c>
    </row>
    <row r="5" ht="12.75">
      <c r="C5" t="s">
        <v>153</v>
      </c>
    </row>
    <row r="6" ht="12.75">
      <c r="C6" t="s">
        <v>101</v>
      </c>
    </row>
    <row r="7" spans="1:9" ht="30">
      <c r="A7" s="199" t="s">
        <v>154</v>
      </c>
      <c r="B7" s="199" t="s">
        <v>2</v>
      </c>
      <c r="C7" s="199" t="s">
        <v>3</v>
      </c>
      <c r="D7" s="199" t="s">
        <v>155</v>
      </c>
      <c r="E7" s="199" t="s">
        <v>156</v>
      </c>
      <c r="F7" s="199" t="s">
        <v>157</v>
      </c>
      <c r="G7" s="199" t="s">
        <v>158</v>
      </c>
      <c r="H7" s="199" t="s">
        <v>159</v>
      </c>
      <c r="I7" s="199" t="s">
        <v>160</v>
      </c>
    </row>
    <row r="8" spans="1:9" ht="15">
      <c r="A8" s="200" t="s">
        <v>161</v>
      </c>
      <c r="B8" s="200">
        <v>6</v>
      </c>
      <c r="C8" s="200" t="s">
        <v>18</v>
      </c>
      <c r="D8" s="201">
        <v>78649</v>
      </c>
      <c r="E8" s="202">
        <v>78919</v>
      </c>
      <c r="F8" s="202">
        <v>79308</v>
      </c>
      <c r="G8" s="201">
        <f>SUM(G9:G12)</f>
        <v>79762</v>
      </c>
      <c r="H8" s="201">
        <f>G8</f>
        <v>79762</v>
      </c>
      <c r="I8" s="203" t="s">
        <v>162</v>
      </c>
    </row>
    <row r="9" spans="1:9" ht="15">
      <c r="A9" s="203" t="s">
        <v>161</v>
      </c>
      <c r="B9" s="203"/>
      <c r="C9" s="203" t="s">
        <v>19</v>
      </c>
      <c r="D9" s="204">
        <v>71818</v>
      </c>
      <c r="E9" s="205">
        <v>72081</v>
      </c>
      <c r="F9" s="205">
        <v>72468</v>
      </c>
      <c r="G9" s="204">
        <v>72914</v>
      </c>
      <c r="H9" s="204">
        <f aca="true" t="shared" si="0" ref="H9:H72">D9+E9+F9+G9</f>
        <v>289281</v>
      </c>
      <c r="I9" s="203" t="s">
        <v>162</v>
      </c>
    </row>
    <row r="10" spans="1:9" ht="15">
      <c r="A10" s="203" t="s">
        <v>161</v>
      </c>
      <c r="B10" s="203"/>
      <c r="C10" s="203" t="s">
        <v>20</v>
      </c>
      <c r="D10" s="204">
        <v>2536</v>
      </c>
      <c r="E10" s="205">
        <v>2536</v>
      </c>
      <c r="F10" s="205">
        <v>2539</v>
      </c>
      <c r="G10" s="204">
        <v>2546</v>
      </c>
      <c r="H10" s="204">
        <f t="shared" si="0"/>
        <v>10157</v>
      </c>
      <c r="I10" s="203" t="s">
        <v>162</v>
      </c>
    </row>
    <row r="11" spans="1:9" ht="15">
      <c r="A11" s="203" t="s">
        <v>161</v>
      </c>
      <c r="B11" s="203"/>
      <c r="C11" s="203" t="s">
        <v>21</v>
      </c>
      <c r="D11" s="204">
        <v>933</v>
      </c>
      <c r="E11" s="205">
        <v>930</v>
      </c>
      <c r="F11" s="205">
        <v>933</v>
      </c>
      <c r="G11" s="204">
        <v>931</v>
      </c>
      <c r="H11" s="204">
        <f t="shared" si="0"/>
        <v>3727</v>
      </c>
      <c r="I11" s="203" t="s">
        <v>162</v>
      </c>
    </row>
    <row r="12" spans="1:9" ht="15">
      <c r="A12" s="203" t="s">
        <v>161</v>
      </c>
      <c r="B12" s="203"/>
      <c r="C12" s="203" t="s">
        <v>22</v>
      </c>
      <c r="D12" s="204">
        <v>3362</v>
      </c>
      <c r="E12" s="205">
        <v>3372</v>
      </c>
      <c r="F12" s="205">
        <v>3368</v>
      </c>
      <c r="G12" s="204">
        <v>3371</v>
      </c>
      <c r="H12" s="204">
        <f t="shared" si="0"/>
        <v>13473</v>
      </c>
      <c r="I12" s="203" t="s">
        <v>162</v>
      </c>
    </row>
    <row r="13" spans="1:9" ht="15">
      <c r="A13" s="200" t="s">
        <v>161</v>
      </c>
      <c r="B13" s="200">
        <v>7</v>
      </c>
      <c r="C13" s="200" t="s">
        <v>23</v>
      </c>
      <c r="D13" s="201">
        <v>296</v>
      </c>
      <c r="E13" s="202">
        <v>314</v>
      </c>
      <c r="F13" s="202">
        <v>423</v>
      </c>
      <c r="G13" s="201">
        <f>SUM(G14:G17)</f>
        <v>206</v>
      </c>
      <c r="H13" s="201">
        <f t="shared" si="0"/>
        <v>1239</v>
      </c>
      <c r="I13" s="203" t="s">
        <v>163</v>
      </c>
    </row>
    <row r="14" spans="1:9" ht="15">
      <c r="A14" s="203" t="s">
        <v>161</v>
      </c>
      <c r="B14" s="203"/>
      <c r="C14" s="203" t="s">
        <v>19</v>
      </c>
      <c r="D14" s="204">
        <v>274</v>
      </c>
      <c r="E14" s="205">
        <v>256</v>
      </c>
      <c r="F14" s="205">
        <v>401</v>
      </c>
      <c r="G14" s="204">
        <v>191</v>
      </c>
      <c r="H14" s="204">
        <f t="shared" si="0"/>
        <v>1122</v>
      </c>
      <c r="I14" s="203" t="s">
        <v>163</v>
      </c>
    </row>
    <row r="15" spans="1:9" ht="15">
      <c r="A15" s="203" t="s">
        <v>161</v>
      </c>
      <c r="B15" s="203"/>
      <c r="C15" s="203" t="s">
        <v>20</v>
      </c>
      <c r="D15" s="204">
        <v>1</v>
      </c>
      <c r="E15" s="205">
        <v>0</v>
      </c>
      <c r="F15" s="205">
        <v>1</v>
      </c>
      <c r="G15" s="204">
        <v>1</v>
      </c>
      <c r="H15" s="204">
        <f t="shared" si="0"/>
        <v>3</v>
      </c>
      <c r="I15" s="203" t="s">
        <v>163</v>
      </c>
    </row>
    <row r="16" spans="1:9" ht="15">
      <c r="A16" s="203" t="s">
        <v>161</v>
      </c>
      <c r="B16" s="203"/>
      <c r="C16" s="203" t="s">
        <v>21</v>
      </c>
      <c r="D16" s="204">
        <v>3</v>
      </c>
      <c r="E16" s="205">
        <v>7</v>
      </c>
      <c r="F16" s="205">
        <v>8</v>
      </c>
      <c r="G16" s="204">
        <v>4</v>
      </c>
      <c r="H16" s="204">
        <f t="shared" si="0"/>
        <v>22</v>
      </c>
      <c r="I16" s="203" t="s">
        <v>163</v>
      </c>
    </row>
    <row r="17" spans="1:9" ht="15">
      <c r="A17" s="203" t="s">
        <v>161</v>
      </c>
      <c r="B17" s="203"/>
      <c r="C17" s="203" t="s">
        <v>22</v>
      </c>
      <c r="D17" s="204">
        <v>18</v>
      </c>
      <c r="E17" s="205">
        <v>51</v>
      </c>
      <c r="F17" s="205">
        <v>13</v>
      </c>
      <c r="G17" s="204">
        <v>10</v>
      </c>
      <c r="H17" s="204">
        <f t="shared" si="0"/>
        <v>92</v>
      </c>
      <c r="I17" s="203" t="s">
        <v>163</v>
      </c>
    </row>
    <row r="18" spans="1:9" ht="15">
      <c r="A18" s="200" t="s">
        <v>161</v>
      </c>
      <c r="B18" s="200">
        <v>51</v>
      </c>
      <c r="C18" s="200" t="s">
        <v>68</v>
      </c>
      <c r="D18" s="201">
        <v>44089</v>
      </c>
      <c r="E18" s="202">
        <v>32</v>
      </c>
      <c r="F18" s="202">
        <v>44452</v>
      </c>
      <c r="G18" s="201">
        <f>SUM(G19:G22)</f>
        <v>44738</v>
      </c>
      <c r="H18" s="201">
        <f>G18</f>
        <v>44738</v>
      </c>
      <c r="I18" s="203" t="s">
        <v>162</v>
      </c>
    </row>
    <row r="19" spans="1:9" ht="15">
      <c r="A19" s="203" t="s">
        <v>161</v>
      </c>
      <c r="B19" s="203"/>
      <c r="C19" s="203" t="s">
        <v>19</v>
      </c>
      <c r="D19" s="204">
        <v>38922</v>
      </c>
      <c r="E19" s="205">
        <v>0</v>
      </c>
      <c r="F19" s="205">
        <v>39283</v>
      </c>
      <c r="G19" s="204">
        <v>39571</v>
      </c>
      <c r="H19" s="204">
        <f t="shared" si="0"/>
        <v>117776</v>
      </c>
      <c r="I19" s="203" t="s">
        <v>162</v>
      </c>
    </row>
    <row r="20" spans="1:9" ht="15">
      <c r="A20" s="203" t="s">
        <v>161</v>
      </c>
      <c r="B20" s="203"/>
      <c r="C20" s="203" t="s">
        <v>20</v>
      </c>
      <c r="D20" s="204">
        <v>2474</v>
      </c>
      <c r="E20" s="205">
        <v>16</v>
      </c>
      <c r="F20" s="205">
        <v>2478</v>
      </c>
      <c r="G20" s="204">
        <v>2482</v>
      </c>
      <c r="H20" s="204">
        <f t="shared" si="0"/>
        <v>7450</v>
      </c>
      <c r="I20" s="203" t="s">
        <v>162</v>
      </c>
    </row>
    <row r="21" spans="1:9" ht="15">
      <c r="A21" s="203" t="s">
        <v>161</v>
      </c>
      <c r="B21" s="203"/>
      <c r="C21" s="203" t="s">
        <v>21</v>
      </c>
      <c r="D21" s="204">
        <v>446</v>
      </c>
      <c r="E21" s="205">
        <v>10</v>
      </c>
      <c r="F21" s="205">
        <v>445</v>
      </c>
      <c r="G21" s="204">
        <v>442</v>
      </c>
      <c r="H21" s="204">
        <f t="shared" si="0"/>
        <v>1343</v>
      </c>
      <c r="I21" s="203" t="s">
        <v>162</v>
      </c>
    </row>
    <row r="22" spans="1:9" ht="15">
      <c r="A22" s="203" t="s">
        <v>161</v>
      </c>
      <c r="B22" s="203"/>
      <c r="C22" s="203" t="s">
        <v>22</v>
      </c>
      <c r="D22" s="204">
        <v>2247</v>
      </c>
      <c r="E22" s="205">
        <v>6</v>
      </c>
      <c r="F22" s="205">
        <v>2246</v>
      </c>
      <c r="G22" s="204">
        <v>2243</v>
      </c>
      <c r="H22" s="204">
        <f t="shared" si="0"/>
        <v>6742</v>
      </c>
      <c r="I22" s="203" t="s">
        <v>162</v>
      </c>
    </row>
    <row r="23" spans="1:9" ht="15">
      <c r="A23" s="200" t="s">
        <v>161</v>
      </c>
      <c r="B23" s="200">
        <v>52</v>
      </c>
      <c r="C23" s="200" t="s">
        <v>69</v>
      </c>
      <c r="D23" s="201">
        <v>128</v>
      </c>
      <c r="E23" s="202">
        <v>126</v>
      </c>
      <c r="F23" s="202">
        <v>161</v>
      </c>
      <c r="G23" s="201">
        <f>SUM(G24:G27)</f>
        <v>82</v>
      </c>
      <c r="H23" s="201">
        <f t="shared" si="0"/>
        <v>497</v>
      </c>
      <c r="I23" s="203" t="s">
        <v>163</v>
      </c>
    </row>
    <row r="24" spans="1:9" ht="15">
      <c r="A24" s="203" t="s">
        <v>161</v>
      </c>
      <c r="B24" s="203"/>
      <c r="C24" s="203" t="s">
        <v>19</v>
      </c>
      <c r="D24" s="204">
        <v>107</v>
      </c>
      <c r="E24" s="205">
        <v>106</v>
      </c>
      <c r="F24" s="205">
        <v>131</v>
      </c>
      <c r="G24" s="204">
        <v>74</v>
      </c>
      <c r="H24" s="204">
        <f t="shared" si="0"/>
        <v>418</v>
      </c>
      <c r="I24" s="203" t="s">
        <v>163</v>
      </c>
    </row>
    <row r="25" spans="1:9" ht="15">
      <c r="A25" s="203" t="s">
        <v>161</v>
      </c>
      <c r="B25" s="203"/>
      <c r="C25" s="203" t="s">
        <v>20</v>
      </c>
      <c r="D25" s="204">
        <v>1</v>
      </c>
      <c r="E25" s="205">
        <v>5</v>
      </c>
      <c r="F25" s="205">
        <v>1</v>
      </c>
      <c r="G25" s="204">
        <v>0</v>
      </c>
      <c r="H25" s="204">
        <f t="shared" si="0"/>
        <v>7</v>
      </c>
      <c r="I25" s="203" t="s">
        <v>163</v>
      </c>
    </row>
    <row r="26" spans="1:9" ht="15">
      <c r="A26" s="203" t="s">
        <v>161</v>
      </c>
      <c r="B26" s="203"/>
      <c r="C26" s="203" t="s">
        <v>21</v>
      </c>
      <c r="D26" s="204">
        <v>3</v>
      </c>
      <c r="E26" s="205">
        <v>3</v>
      </c>
      <c r="F26" s="205">
        <v>13</v>
      </c>
      <c r="G26" s="204">
        <v>1</v>
      </c>
      <c r="H26" s="204">
        <f t="shared" si="0"/>
        <v>20</v>
      </c>
      <c r="I26" s="203" t="s">
        <v>163</v>
      </c>
    </row>
    <row r="27" spans="1:9" ht="15">
      <c r="A27" s="203" t="s">
        <v>161</v>
      </c>
      <c r="B27" s="203"/>
      <c r="C27" s="203" t="s">
        <v>22</v>
      </c>
      <c r="D27" s="204">
        <v>17</v>
      </c>
      <c r="E27" s="205">
        <v>12</v>
      </c>
      <c r="F27" s="205">
        <v>16</v>
      </c>
      <c r="G27" s="204">
        <v>7</v>
      </c>
      <c r="H27" s="204">
        <f t="shared" si="0"/>
        <v>52</v>
      </c>
      <c r="I27" s="203" t="s">
        <v>163</v>
      </c>
    </row>
    <row r="28" spans="1:9" ht="15">
      <c r="A28" s="206" t="s">
        <v>164</v>
      </c>
      <c r="B28" s="206">
        <v>54</v>
      </c>
      <c r="C28" s="206" t="s">
        <v>74</v>
      </c>
      <c r="D28" s="207">
        <v>991</v>
      </c>
      <c r="E28" s="208">
        <v>558</v>
      </c>
      <c r="F28" s="208">
        <v>1345</v>
      </c>
      <c r="G28" s="207">
        <f>SUM(G29:G32)</f>
        <v>1128</v>
      </c>
      <c r="H28" s="207">
        <f t="shared" si="0"/>
        <v>4022</v>
      </c>
      <c r="I28" s="209" t="s">
        <v>165</v>
      </c>
    </row>
    <row r="29" spans="1:9" ht="15">
      <c r="A29" s="209" t="s">
        <v>164</v>
      </c>
      <c r="B29" s="209"/>
      <c r="C29" s="209" t="s">
        <v>19</v>
      </c>
      <c r="D29" s="210">
        <v>904</v>
      </c>
      <c r="E29" s="211">
        <v>518</v>
      </c>
      <c r="F29" s="211">
        <v>1259</v>
      </c>
      <c r="G29" s="210">
        <v>22</v>
      </c>
      <c r="H29" s="210">
        <f t="shared" si="0"/>
        <v>2703</v>
      </c>
      <c r="I29" s="209" t="s">
        <v>165</v>
      </c>
    </row>
    <row r="30" spans="1:9" ht="15">
      <c r="A30" s="209" t="s">
        <v>164</v>
      </c>
      <c r="B30" s="209"/>
      <c r="C30" s="209" t="s">
        <v>20</v>
      </c>
      <c r="D30" s="210">
        <v>24</v>
      </c>
      <c r="E30" s="211">
        <v>28</v>
      </c>
      <c r="F30" s="211">
        <v>15</v>
      </c>
      <c r="G30" s="210">
        <v>1044</v>
      </c>
      <c r="H30" s="210">
        <f t="shared" si="0"/>
        <v>1111</v>
      </c>
      <c r="I30" s="209" t="s">
        <v>165</v>
      </c>
    </row>
    <row r="31" spans="1:9" ht="15">
      <c r="A31" s="209" t="s">
        <v>164</v>
      </c>
      <c r="B31" s="209"/>
      <c r="C31" s="209" t="s">
        <v>21</v>
      </c>
      <c r="D31" s="210">
        <v>10</v>
      </c>
      <c r="E31" s="211">
        <v>5</v>
      </c>
      <c r="F31" s="211">
        <v>8</v>
      </c>
      <c r="G31" s="210">
        <v>5</v>
      </c>
      <c r="H31" s="210">
        <f t="shared" si="0"/>
        <v>28</v>
      </c>
      <c r="I31" s="209" t="s">
        <v>165</v>
      </c>
    </row>
    <row r="32" spans="1:9" ht="15">
      <c r="A32" s="209" t="s">
        <v>164</v>
      </c>
      <c r="B32" s="209"/>
      <c r="C32" s="209" t="s">
        <v>22</v>
      </c>
      <c r="D32" s="210">
        <v>53</v>
      </c>
      <c r="E32" s="211">
        <v>7</v>
      </c>
      <c r="F32" s="211">
        <v>63</v>
      </c>
      <c r="G32" s="210">
        <v>57</v>
      </c>
      <c r="H32" s="210">
        <f t="shared" si="0"/>
        <v>180</v>
      </c>
      <c r="I32" s="209" t="s">
        <v>165</v>
      </c>
    </row>
    <row r="33" spans="1:9" ht="15">
      <c r="A33" s="206" t="s">
        <v>164</v>
      </c>
      <c r="B33" s="206">
        <v>55</v>
      </c>
      <c r="C33" s="206" t="s">
        <v>75</v>
      </c>
      <c r="D33" s="207">
        <v>991</v>
      </c>
      <c r="E33" s="208">
        <v>558</v>
      </c>
      <c r="F33" s="208">
        <v>1345</v>
      </c>
      <c r="G33" s="207">
        <f>SUM(G34:G37)</f>
        <v>1128</v>
      </c>
      <c r="H33" s="207">
        <f t="shared" si="0"/>
        <v>4022</v>
      </c>
      <c r="I33" s="209" t="s">
        <v>165</v>
      </c>
    </row>
    <row r="34" spans="1:9" ht="15">
      <c r="A34" s="209" t="s">
        <v>164</v>
      </c>
      <c r="B34" s="209"/>
      <c r="C34" s="209" t="s">
        <v>19</v>
      </c>
      <c r="D34" s="210">
        <v>904</v>
      </c>
      <c r="E34" s="211">
        <v>518</v>
      </c>
      <c r="F34" s="211">
        <v>1259</v>
      </c>
      <c r="G34" s="210">
        <v>22</v>
      </c>
      <c r="H34" s="210">
        <f t="shared" si="0"/>
        <v>2703</v>
      </c>
      <c r="I34" s="209" t="s">
        <v>165</v>
      </c>
    </row>
    <row r="35" spans="1:9" ht="15">
      <c r="A35" s="209" t="s">
        <v>164</v>
      </c>
      <c r="B35" s="209"/>
      <c r="C35" s="209" t="s">
        <v>20</v>
      </c>
      <c r="D35" s="210">
        <v>24</v>
      </c>
      <c r="E35" s="211">
        <v>28</v>
      </c>
      <c r="F35" s="211">
        <v>15</v>
      </c>
      <c r="G35" s="210">
        <v>1044</v>
      </c>
      <c r="H35" s="210">
        <f t="shared" si="0"/>
        <v>1111</v>
      </c>
      <c r="I35" s="209" t="s">
        <v>165</v>
      </c>
    </row>
    <row r="36" spans="1:9" ht="15">
      <c r="A36" s="209" t="s">
        <v>164</v>
      </c>
      <c r="B36" s="209"/>
      <c r="C36" s="209" t="s">
        <v>21</v>
      </c>
      <c r="D36" s="210">
        <v>10</v>
      </c>
      <c r="E36" s="211">
        <v>5</v>
      </c>
      <c r="F36" s="211">
        <v>8</v>
      </c>
      <c r="G36" s="210">
        <v>5</v>
      </c>
      <c r="H36" s="210">
        <f t="shared" si="0"/>
        <v>28</v>
      </c>
      <c r="I36" s="209" t="s">
        <v>165</v>
      </c>
    </row>
    <row r="37" spans="1:9" ht="15">
      <c r="A37" s="209" t="s">
        <v>164</v>
      </c>
      <c r="B37" s="209"/>
      <c r="C37" s="209" t="s">
        <v>22</v>
      </c>
      <c r="D37" s="210">
        <v>53</v>
      </c>
      <c r="E37" s="211">
        <v>7</v>
      </c>
      <c r="F37" s="211">
        <v>63</v>
      </c>
      <c r="G37" s="210">
        <v>57</v>
      </c>
      <c r="H37" s="210">
        <f t="shared" si="0"/>
        <v>180</v>
      </c>
      <c r="I37" s="209" t="s">
        <v>165</v>
      </c>
    </row>
    <row r="38" spans="1:9" ht="30">
      <c r="A38" s="206" t="s">
        <v>164</v>
      </c>
      <c r="B38" s="206">
        <v>56</v>
      </c>
      <c r="C38" s="212" t="s">
        <v>76</v>
      </c>
      <c r="D38" s="207">
        <v>743.25</v>
      </c>
      <c r="E38" s="208">
        <v>418.5</v>
      </c>
      <c r="F38" s="208">
        <v>1008.75</v>
      </c>
      <c r="G38" s="207">
        <f>SUM(G39:G42)</f>
        <v>846</v>
      </c>
      <c r="H38" s="207">
        <f t="shared" si="0"/>
        <v>3016.5</v>
      </c>
      <c r="I38" s="209" t="s">
        <v>165</v>
      </c>
    </row>
    <row r="39" spans="1:9" ht="15">
      <c r="A39" s="209" t="s">
        <v>164</v>
      </c>
      <c r="B39" s="209"/>
      <c r="C39" s="209" t="s">
        <v>19</v>
      </c>
      <c r="D39" s="210">
        <v>678</v>
      </c>
      <c r="E39" s="211">
        <v>388.5</v>
      </c>
      <c r="F39" s="211">
        <v>944.25</v>
      </c>
      <c r="G39" s="210">
        <v>17</v>
      </c>
      <c r="H39" s="210">
        <f t="shared" si="0"/>
        <v>2027.75</v>
      </c>
      <c r="I39" s="209" t="s">
        <v>165</v>
      </c>
    </row>
    <row r="40" spans="1:9" ht="15">
      <c r="A40" s="209" t="s">
        <v>164</v>
      </c>
      <c r="B40" s="209"/>
      <c r="C40" s="209" t="s">
        <v>20</v>
      </c>
      <c r="D40" s="210">
        <v>18</v>
      </c>
      <c r="E40" s="211">
        <v>21</v>
      </c>
      <c r="F40" s="211">
        <v>11.25</v>
      </c>
      <c r="G40" s="210">
        <v>783</v>
      </c>
      <c r="H40" s="210">
        <f t="shared" si="0"/>
        <v>833.25</v>
      </c>
      <c r="I40" s="209" t="s">
        <v>165</v>
      </c>
    </row>
    <row r="41" spans="1:9" ht="15">
      <c r="A41" s="209" t="s">
        <v>164</v>
      </c>
      <c r="B41" s="209"/>
      <c r="C41" s="209" t="s">
        <v>21</v>
      </c>
      <c r="D41" s="210">
        <v>7.5</v>
      </c>
      <c r="E41" s="211">
        <v>3.75</v>
      </c>
      <c r="F41" s="211">
        <v>6</v>
      </c>
      <c r="G41" s="210">
        <v>3</v>
      </c>
      <c r="H41" s="210">
        <f t="shared" si="0"/>
        <v>20.25</v>
      </c>
      <c r="I41" s="209" t="s">
        <v>165</v>
      </c>
    </row>
    <row r="42" spans="1:9" ht="15">
      <c r="A42" s="209" t="s">
        <v>164</v>
      </c>
      <c r="B42" s="209"/>
      <c r="C42" s="209" t="s">
        <v>22</v>
      </c>
      <c r="D42" s="210">
        <v>39.75</v>
      </c>
      <c r="E42" s="211">
        <v>5.25</v>
      </c>
      <c r="F42" s="211">
        <v>47.25</v>
      </c>
      <c r="G42" s="210">
        <v>43</v>
      </c>
      <c r="H42" s="210">
        <f t="shared" si="0"/>
        <v>135.25</v>
      </c>
      <c r="I42" s="209" t="s">
        <v>165</v>
      </c>
    </row>
    <row r="43" spans="1:9" ht="15">
      <c r="A43" s="206" t="s">
        <v>164</v>
      </c>
      <c r="B43" s="206">
        <v>57</v>
      </c>
      <c r="C43" s="206" t="s">
        <v>77</v>
      </c>
      <c r="D43" s="207">
        <v>743.25</v>
      </c>
      <c r="E43" s="208">
        <v>418.5</v>
      </c>
      <c r="F43" s="208">
        <v>1008.75</v>
      </c>
      <c r="G43" s="207">
        <v>846</v>
      </c>
      <c r="H43" s="207">
        <f t="shared" si="0"/>
        <v>3016.5</v>
      </c>
      <c r="I43" s="209" t="s">
        <v>165</v>
      </c>
    </row>
    <row r="44" spans="1:9" ht="15">
      <c r="A44" s="206" t="s">
        <v>164</v>
      </c>
      <c r="B44" s="206">
        <v>58</v>
      </c>
      <c r="C44" s="206" t="s">
        <v>78</v>
      </c>
      <c r="D44" s="207">
        <v>743.25</v>
      </c>
      <c r="E44" s="208">
        <v>418.5</v>
      </c>
      <c r="F44" s="208">
        <v>1008.75</v>
      </c>
      <c r="G44" s="207">
        <v>846</v>
      </c>
      <c r="H44" s="207">
        <f t="shared" si="0"/>
        <v>3016.5</v>
      </c>
      <c r="I44" s="209" t="s">
        <v>165</v>
      </c>
    </row>
    <row r="45" spans="1:9" ht="15">
      <c r="A45" s="213" t="s">
        <v>166</v>
      </c>
      <c r="B45" s="213">
        <v>8</v>
      </c>
      <c r="C45" s="213" t="s">
        <v>24</v>
      </c>
      <c r="D45" s="214">
        <v>80056</v>
      </c>
      <c r="E45" s="215">
        <v>80315</v>
      </c>
      <c r="F45" s="215">
        <v>80711</v>
      </c>
      <c r="G45" s="214">
        <f>SUM(G46:G49)</f>
        <v>81165</v>
      </c>
      <c r="H45" s="214">
        <f aca="true" t="shared" si="1" ref="H45:H50">G45</f>
        <v>81165</v>
      </c>
      <c r="I45" s="216" t="s">
        <v>162</v>
      </c>
    </row>
    <row r="46" spans="1:9" ht="15">
      <c r="A46" s="216" t="s">
        <v>166</v>
      </c>
      <c r="B46" s="216"/>
      <c r="C46" s="216" t="s">
        <v>19</v>
      </c>
      <c r="D46" s="217">
        <v>71660</v>
      </c>
      <c r="E46" s="218">
        <v>71920</v>
      </c>
      <c r="F46" s="218">
        <v>72307</v>
      </c>
      <c r="G46" s="217">
        <v>72745</v>
      </c>
      <c r="H46" s="214">
        <f t="shared" si="1"/>
        <v>72745</v>
      </c>
      <c r="I46" s="216" t="s">
        <v>162</v>
      </c>
    </row>
    <row r="47" spans="1:9" ht="15">
      <c r="A47" s="216" t="s">
        <v>166</v>
      </c>
      <c r="B47" s="216"/>
      <c r="C47" s="216" t="s">
        <v>20</v>
      </c>
      <c r="D47" s="217">
        <v>2752</v>
      </c>
      <c r="E47" s="218">
        <v>2752</v>
      </c>
      <c r="F47" s="218">
        <v>2756</v>
      </c>
      <c r="G47" s="217">
        <v>2766</v>
      </c>
      <c r="H47" s="214">
        <f t="shared" si="1"/>
        <v>2766</v>
      </c>
      <c r="I47" s="216" t="s">
        <v>162</v>
      </c>
    </row>
    <row r="48" spans="1:9" ht="15">
      <c r="A48" s="216" t="s">
        <v>166</v>
      </c>
      <c r="B48" s="216"/>
      <c r="C48" s="216" t="s">
        <v>21</v>
      </c>
      <c r="D48" s="217">
        <v>2014</v>
      </c>
      <c r="E48" s="218">
        <v>2006</v>
      </c>
      <c r="F48" s="218">
        <v>2008</v>
      </c>
      <c r="G48" s="217">
        <v>2011</v>
      </c>
      <c r="H48" s="214">
        <f t="shared" si="1"/>
        <v>2011</v>
      </c>
      <c r="I48" s="216" t="s">
        <v>162</v>
      </c>
    </row>
    <row r="49" spans="1:9" ht="15">
      <c r="A49" s="216" t="s">
        <v>166</v>
      </c>
      <c r="B49" s="216"/>
      <c r="C49" s="216" t="s">
        <v>22</v>
      </c>
      <c r="D49" s="217">
        <v>3630</v>
      </c>
      <c r="E49" s="218">
        <v>3637</v>
      </c>
      <c r="F49" s="218">
        <v>3640</v>
      </c>
      <c r="G49" s="217">
        <v>3643</v>
      </c>
      <c r="H49" s="214">
        <f t="shared" si="1"/>
        <v>3643</v>
      </c>
      <c r="I49" s="216" t="s">
        <v>162</v>
      </c>
    </row>
    <row r="50" spans="1:9" ht="15">
      <c r="A50" s="213" t="s">
        <v>166</v>
      </c>
      <c r="B50" s="213">
        <v>9</v>
      </c>
      <c r="C50" s="213" t="s">
        <v>25</v>
      </c>
      <c r="D50" s="214">
        <v>32</v>
      </c>
      <c r="E50" s="215">
        <v>32</v>
      </c>
      <c r="F50" s="215">
        <v>32</v>
      </c>
      <c r="G50" s="214">
        <v>167</v>
      </c>
      <c r="H50" s="214">
        <f t="shared" si="1"/>
        <v>167</v>
      </c>
      <c r="I50" s="216" t="s">
        <v>162</v>
      </c>
    </row>
    <row r="51" spans="1:9" ht="15">
      <c r="A51" s="213" t="s">
        <v>166</v>
      </c>
      <c r="B51" s="213">
        <v>10</v>
      </c>
      <c r="C51" s="213" t="s">
        <v>102</v>
      </c>
      <c r="D51" s="214">
        <v>296</v>
      </c>
      <c r="E51" s="215">
        <v>314</v>
      </c>
      <c r="F51" s="215">
        <v>423</v>
      </c>
      <c r="G51" s="214">
        <v>206</v>
      </c>
      <c r="H51" s="214">
        <f t="shared" si="0"/>
        <v>1239</v>
      </c>
      <c r="I51" s="216" t="s">
        <v>163</v>
      </c>
    </row>
    <row r="52" spans="1:9" ht="15">
      <c r="A52" s="213" t="s">
        <v>166</v>
      </c>
      <c r="B52" s="213">
        <v>11</v>
      </c>
      <c r="C52" s="213" t="s">
        <v>27</v>
      </c>
      <c r="D52" s="214">
        <v>222</v>
      </c>
      <c r="E52" s="215">
        <v>235.5</v>
      </c>
      <c r="F52" s="215">
        <v>317.25</v>
      </c>
      <c r="G52" s="214">
        <v>155</v>
      </c>
      <c r="H52" s="214">
        <f t="shared" si="0"/>
        <v>929.75</v>
      </c>
      <c r="I52" s="216" t="s">
        <v>163</v>
      </c>
    </row>
    <row r="53" spans="1:9" ht="15">
      <c r="A53" s="213" t="s">
        <v>166</v>
      </c>
      <c r="B53" s="213">
        <v>12</v>
      </c>
      <c r="C53" s="213" t="s">
        <v>28</v>
      </c>
      <c r="D53" s="214">
        <v>78617</v>
      </c>
      <c r="E53" s="215">
        <v>78887</v>
      </c>
      <c r="F53" s="215">
        <v>79276</v>
      </c>
      <c r="G53" s="214">
        <v>79595</v>
      </c>
      <c r="H53" s="214">
        <f>G53</f>
        <v>79595</v>
      </c>
      <c r="I53" s="216" t="s">
        <v>162</v>
      </c>
    </row>
    <row r="54" spans="1:9" ht="15">
      <c r="A54" s="213" t="s">
        <v>166</v>
      </c>
      <c r="B54" s="213">
        <v>20</v>
      </c>
      <c r="C54" s="213" t="s">
        <v>36</v>
      </c>
      <c r="D54" s="214">
        <v>2487048.66</v>
      </c>
      <c r="E54" s="215">
        <v>3310512.54</v>
      </c>
      <c r="F54" s="215">
        <v>3648999.08</v>
      </c>
      <c r="G54" s="214">
        <v>3717664</v>
      </c>
      <c r="H54" s="214">
        <f t="shared" si="0"/>
        <v>13164224.280000001</v>
      </c>
      <c r="I54" s="216" t="s">
        <v>162</v>
      </c>
    </row>
    <row r="55" spans="1:9" ht="15">
      <c r="A55" s="213" t="s">
        <v>166</v>
      </c>
      <c r="B55" s="213">
        <v>21</v>
      </c>
      <c r="C55" s="213" t="s">
        <v>37</v>
      </c>
      <c r="D55" s="214">
        <v>1119851.38</v>
      </c>
      <c r="E55" s="215">
        <v>2700402.3700000006</v>
      </c>
      <c r="F55" s="215">
        <v>2923907.5500000003</v>
      </c>
      <c r="G55" s="214">
        <v>1904477</v>
      </c>
      <c r="H55" s="214">
        <f t="shared" si="0"/>
        <v>8648638.3</v>
      </c>
      <c r="I55" s="216" t="s">
        <v>162</v>
      </c>
    </row>
    <row r="56" spans="1:9" ht="15">
      <c r="A56" s="213" t="s">
        <v>166</v>
      </c>
      <c r="B56" s="213">
        <v>22</v>
      </c>
      <c r="C56" s="213" t="s">
        <v>38</v>
      </c>
      <c r="D56" s="214">
        <v>2487048.66</v>
      </c>
      <c r="E56" s="215">
        <v>3310512.54</v>
      </c>
      <c r="F56" s="215">
        <v>3648999.08</v>
      </c>
      <c r="G56" s="214">
        <v>3717664</v>
      </c>
      <c r="H56" s="214">
        <f t="shared" si="0"/>
        <v>13164224.280000001</v>
      </c>
      <c r="I56" s="216" t="s">
        <v>162</v>
      </c>
    </row>
    <row r="57" spans="1:9" ht="15">
      <c r="A57" s="213" t="s">
        <v>166</v>
      </c>
      <c r="B57" s="213">
        <v>25</v>
      </c>
      <c r="C57" s="213" t="s">
        <v>41</v>
      </c>
      <c r="D57" s="214">
        <v>5803487</v>
      </c>
      <c r="E57" s="215">
        <v>5956266</v>
      </c>
      <c r="F57" s="215">
        <v>6359538</v>
      </c>
      <c r="G57" s="214">
        <v>5111969</v>
      </c>
      <c r="H57" s="214">
        <f t="shared" si="0"/>
        <v>23231260</v>
      </c>
      <c r="I57" s="216" t="s">
        <v>167</v>
      </c>
    </row>
    <row r="58" spans="1:9" ht="15">
      <c r="A58" s="213" t="s">
        <v>166</v>
      </c>
      <c r="B58" s="213">
        <v>28</v>
      </c>
      <c r="C58" s="213" t="s">
        <v>45</v>
      </c>
      <c r="D58" s="214">
        <v>22745117.86</v>
      </c>
      <c r="E58" s="215">
        <v>23636352.63</v>
      </c>
      <c r="F58" s="215">
        <v>27436319.090000007</v>
      </c>
      <c r="G58" s="214">
        <f>SUM(G59:G62)</f>
        <v>22841048</v>
      </c>
      <c r="H58" s="214">
        <f t="shared" si="0"/>
        <v>96658837.58</v>
      </c>
      <c r="I58" s="216" t="s">
        <v>168</v>
      </c>
    </row>
    <row r="59" spans="1:9" ht="15">
      <c r="A59" s="216" t="s">
        <v>166</v>
      </c>
      <c r="B59" s="216"/>
      <c r="C59" s="216" t="s">
        <v>19</v>
      </c>
      <c r="D59" s="217">
        <v>9267033.47</v>
      </c>
      <c r="E59" s="218">
        <v>10765818.179999998</v>
      </c>
      <c r="F59" s="218">
        <v>12322037.589999996</v>
      </c>
      <c r="G59" s="217">
        <v>10075193</v>
      </c>
      <c r="H59" s="217">
        <f t="shared" si="0"/>
        <v>42430082.239999995</v>
      </c>
      <c r="I59" s="216" t="s">
        <v>168</v>
      </c>
    </row>
    <row r="60" spans="1:9" ht="15">
      <c r="A60" s="216" t="s">
        <v>166</v>
      </c>
      <c r="B60" s="216"/>
      <c r="C60" s="216" t="s">
        <v>20</v>
      </c>
      <c r="D60" s="217">
        <v>6468857.02</v>
      </c>
      <c r="E60" s="218">
        <v>6544713.529999998</v>
      </c>
      <c r="F60" s="218">
        <v>6563770.620000002</v>
      </c>
      <c r="G60" s="217">
        <v>6375726</v>
      </c>
      <c r="H60" s="217">
        <f t="shared" si="0"/>
        <v>25953067.169999998</v>
      </c>
      <c r="I60" s="216" t="s">
        <v>168</v>
      </c>
    </row>
    <row r="61" spans="1:9" ht="15">
      <c r="A61" s="216" t="s">
        <v>166</v>
      </c>
      <c r="B61" s="216"/>
      <c r="C61" s="216" t="s">
        <v>21</v>
      </c>
      <c r="D61" s="217">
        <v>1780587.02</v>
      </c>
      <c r="E61" s="218">
        <v>1625894.0199999998</v>
      </c>
      <c r="F61" s="218">
        <v>2511668.86</v>
      </c>
      <c r="G61" s="217">
        <v>1762647</v>
      </c>
      <c r="H61" s="217">
        <f t="shared" si="0"/>
        <v>7680796.9</v>
      </c>
      <c r="I61" s="216" t="s">
        <v>168</v>
      </c>
    </row>
    <row r="62" spans="1:9" ht="15">
      <c r="A62" s="216" t="s">
        <v>166</v>
      </c>
      <c r="B62" s="216"/>
      <c r="C62" s="216" t="s">
        <v>22</v>
      </c>
      <c r="D62" s="217">
        <v>5228640.35</v>
      </c>
      <c r="E62" s="218">
        <v>4699926.899999997</v>
      </c>
      <c r="F62" s="218">
        <v>6038842.0200000005</v>
      </c>
      <c r="G62" s="217">
        <v>4627482</v>
      </c>
      <c r="H62" s="217">
        <f t="shared" si="0"/>
        <v>20594891.269999996</v>
      </c>
      <c r="I62" s="216" t="s">
        <v>168</v>
      </c>
    </row>
    <row r="63" spans="1:9" ht="15">
      <c r="A63" s="213" t="s">
        <v>166</v>
      </c>
      <c r="B63" s="213">
        <v>29</v>
      </c>
      <c r="C63" s="213" t="s">
        <v>46</v>
      </c>
      <c r="D63" s="214">
        <v>22739584.04</v>
      </c>
      <c r="E63" s="215">
        <v>21891717.549999997</v>
      </c>
      <c r="F63" s="215">
        <v>25476507.159999996</v>
      </c>
      <c r="G63" s="214">
        <v>26310244</v>
      </c>
      <c r="H63" s="214">
        <f t="shared" si="0"/>
        <v>96418052.75</v>
      </c>
      <c r="I63" s="216" t="s">
        <v>168</v>
      </c>
    </row>
    <row r="64" spans="1:9" ht="15">
      <c r="A64" s="213" t="s">
        <v>166</v>
      </c>
      <c r="B64" s="213">
        <v>59</v>
      </c>
      <c r="C64" s="213" t="s">
        <v>79</v>
      </c>
      <c r="D64" s="214">
        <v>2277683.77</v>
      </c>
      <c r="E64" s="215">
        <v>3237193.4699999997</v>
      </c>
      <c r="F64" s="215">
        <v>3936408.939999999</v>
      </c>
      <c r="G64" s="214">
        <v>3251356</v>
      </c>
      <c r="H64" s="214">
        <f t="shared" si="0"/>
        <v>12702642.18</v>
      </c>
      <c r="I64" s="216" t="s">
        <v>162</v>
      </c>
    </row>
    <row r="65" spans="1:9" ht="15">
      <c r="A65" s="213" t="s">
        <v>166</v>
      </c>
      <c r="B65" s="213">
        <v>61</v>
      </c>
      <c r="C65" s="213" t="s">
        <v>81</v>
      </c>
      <c r="D65" s="214">
        <v>8909953.1214</v>
      </c>
      <c r="E65" s="215">
        <v>10699283.59</v>
      </c>
      <c r="F65" s="215">
        <v>13175940.53</v>
      </c>
      <c r="G65" s="214">
        <v>12695500</v>
      </c>
      <c r="H65" s="214">
        <f t="shared" si="0"/>
        <v>45480677.2414</v>
      </c>
      <c r="I65" s="216" t="s">
        <v>168</v>
      </c>
    </row>
    <row r="66" spans="1:9" ht="15">
      <c r="A66" s="219" t="s">
        <v>169</v>
      </c>
      <c r="B66" s="219">
        <v>13</v>
      </c>
      <c r="C66" s="219" t="s">
        <v>29</v>
      </c>
      <c r="D66" s="220">
        <v>5</v>
      </c>
      <c r="E66" s="221">
        <v>2</v>
      </c>
      <c r="F66" s="221">
        <v>10</v>
      </c>
      <c r="G66" s="220">
        <f>SUM(G67:G70)</f>
        <v>9</v>
      </c>
      <c r="H66" s="220">
        <f t="shared" si="0"/>
        <v>26</v>
      </c>
      <c r="I66" s="222" t="s">
        <v>170</v>
      </c>
    </row>
    <row r="67" spans="1:9" ht="15">
      <c r="A67" s="222" t="s">
        <v>169</v>
      </c>
      <c r="B67" s="222"/>
      <c r="C67" s="222" t="s">
        <v>19</v>
      </c>
      <c r="D67" s="223">
        <v>2</v>
      </c>
      <c r="E67" s="224">
        <v>2</v>
      </c>
      <c r="F67" s="224">
        <v>5</v>
      </c>
      <c r="G67" s="223">
        <v>5</v>
      </c>
      <c r="H67" s="223">
        <f t="shared" si="0"/>
        <v>14</v>
      </c>
      <c r="I67" s="222" t="s">
        <v>170</v>
      </c>
    </row>
    <row r="68" spans="1:9" ht="15">
      <c r="A68" s="222" t="s">
        <v>169</v>
      </c>
      <c r="B68" s="222"/>
      <c r="C68" s="222" t="s">
        <v>20</v>
      </c>
      <c r="D68" s="223">
        <v>2</v>
      </c>
      <c r="E68" s="224">
        <v>0</v>
      </c>
      <c r="F68" s="224">
        <v>1</v>
      </c>
      <c r="G68" s="223">
        <v>2</v>
      </c>
      <c r="H68" s="223">
        <f t="shared" si="0"/>
        <v>5</v>
      </c>
      <c r="I68" s="222" t="s">
        <v>170</v>
      </c>
    </row>
    <row r="69" spans="1:9" ht="15">
      <c r="A69" s="222" t="s">
        <v>169</v>
      </c>
      <c r="B69" s="222"/>
      <c r="C69" s="222" t="s">
        <v>21</v>
      </c>
      <c r="D69" s="223">
        <v>0</v>
      </c>
      <c r="E69" s="224">
        <v>0</v>
      </c>
      <c r="F69" s="224">
        <v>0</v>
      </c>
      <c r="G69" s="223">
        <v>1</v>
      </c>
      <c r="H69" s="223">
        <f t="shared" si="0"/>
        <v>1</v>
      </c>
      <c r="I69" s="222" t="s">
        <v>170</v>
      </c>
    </row>
    <row r="70" spans="1:9" ht="15">
      <c r="A70" s="222" t="s">
        <v>169</v>
      </c>
      <c r="B70" s="222"/>
      <c r="C70" s="222" t="s">
        <v>22</v>
      </c>
      <c r="D70" s="223">
        <v>1</v>
      </c>
      <c r="E70" s="224">
        <v>0</v>
      </c>
      <c r="F70" s="224">
        <v>4</v>
      </c>
      <c r="G70" s="223">
        <v>1</v>
      </c>
      <c r="H70" s="223">
        <f t="shared" si="0"/>
        <v>6</v>
      </c>
      <c r="I70" s="222" t="s">
        <v>170</v>
      </c>
    </row>
    <row r="71" spans="1:9" ht="30">
      <c r="A71" s="219" t="s">
        <v>169</v>
      </c>
      <c r="B71" s="219">
        <v>14</v>
      </c>
      <c r="C71" s="225" t="s">
        <v>30</v>
      </c>
      <c r="D71" s="220">
        <v>3</v>
      </c>
      <c r="E71" s="221">
        <v>0</v>
      </c>
      <c r="F71" s="221">
        <v>7</v>
      </c>
      <c r="G71" s="220">
        <f>SUM(G72:G75)</f>
        <v>5</v>
      </c>
      <c r="H71" s="220">
        <f t="shared" si="0"/>
        <v>15</v>
      </c>
      <c r="I71" s="222" t="s">
        <v>170</v>
      </c>
    </row>
    <row r="72" spans="1:9" ht="15">
      <c r="A72" s="222" t="s">
        <v>169</v>
      </c>
      <c r="B72" s="222"/>
      <c r="C72" s="222" t="s">
        <v>19</v>
      </c>
      <c r="D72" s="223">
        <v>2</v>
      </c>
      <c r="E72" s="224">
        <v>0</v>
      </c>
      <c r="F72" s="224">
        <v>4</v>
      </c>
      <c r="G72" s="223">
        <v>2</v>
      </c>
      <c r="H72" s="223">
        <f t="shared" si="0"/>
        <v>8</v>
      </c>
      <c r="I72" s="222" t="s">
        <v>170</v>
      </c>
    </row>
    <row r="73" spans="1:9" ht="15">
      <c r="A73" s="222" t="s">
        <v>169</v>
      </c>
      <c r="B73" s="222"/>
      <c r="C73" s="222" t="s">
        <v>20</v>
      </c>
      <c r="D73" s="223">
        <v>0</v>
      </c>
      <c r="E73" s="224">
        <v>0</v>
      </c>
      <c r="F73" s="224">
        <v>0</v>
      </c>
      <c r="G73" s="223">
        <v>1</v>
      </c>
      <c r="H73" s="223">
        <f aca="true" t="shared" si="2" ref="H73:H136">D73+E73+F73+G73</f>
        <v>1</v>
      </c>
      <c r="I73" s="222" t="s">
        <v>170</v>
      </c>
    </row>
    <row r="74" spans="1:9" ht="15">
      <c r="A74" s="222" t="s">
        <v>169</v>
      </c>
      <c r="B74" s="222"/>
      <c r="C74" s="222" t="s">
        <v>21</v>
      </c>
      <c r="D74" s="223">
        <v>0</v>
      </c>
      <c r="E74" s="224">
        <v>0</v>
      </c>
      <c r="F74" s="224">
        <v>0</v>
      </c>
      <c r="G74" s="223">
        <v>1</v>
      </c>
      <c r="H74" s="223">
        <f t="shared" si="2"/>
        <v>1</v>
      </c>
      <c r="I74" s="222" t="s">
        <v>170</v>
      </c>
    </row>
    <row r="75" spans="1:9" ht="15">
      <c r="A75" s="222" t="s">
        <v>169</v>
      </c>
      <c r="B75" s="222"/>
      <c r="C75" s="222" t="s">
        <v>22</v>
      </c>
      <c r="D75" s="223">
        <v>1</v>
      </c>
      <c r="E75" s="224">
        <v>0</v>
      </c>
      <c r="F75" s="224">
        <v>3</v>
      </c>
      <c r="G75" s="223">
        <v>1</v>
      </c>
      <c r="H75" s="223">
        <f t="shared" si="2"/>
        <v>5</v>
      </c>
      <c r="I75" s="222" t="s">
        <v>170</v>
      </c>
    </row>
    <row r="76" spans="1:9" ht="15">
      <c r="A76" s="219" t="s">
        <v>169</v>
      </c>
      <c r="B76" s="219">
        <v>16</v>
      </c>
      <c r="C76" s="219" t="s">
        <v>32</v>
      </c>
      <c r="D76" s="220">
        <v>15</v>
      </c>
      <c r="E76" s="221">
        <v>15</v>
      </c>
      <c r="F76" s="221">
        <v>26</v>
      </c>
      <c r="G76" s="220">
        <f>SUM(G77:G80)</f>
        <v>12</v>
      </c>
      <c r="H76" s="220">
        <f t="shared" si="2"/>
        <v>68</v>
      </c>
      <c r="I76" s="222" t="s">
        <v>171</v>
      </c>
    </row>
    <row r="77" spans="1:9" ht="15">
      <c r="A77" s="222" t="s">
        <v>169</v>
      </c>
      <c r="B77" s="222"/>
      <c r="C77" s="222" t="s">
        <v>19</v>
      </c>
      <c r="D77" s="223">
        <v>12</v>
      </c>
      <c r="E77" s="224">
        <v>12</v>
      </c>
      <c r="F77" s="224">
        <v>19</v>
      </c>
      <c r="G77" s="223">
        <v>9</v>
      </c>
      <c r="H77" s="223">
        <f t="shared" si="2"/>
        <v>52</v>
      </c>
      <c r="I77" s="222" t="s">
        <v>171</v>
      </c>
    </row>
    <row r="78" spans="1:9" ht="15">
      <c r="A78" s="222" t="s">
        <v>169</v>
      </c>
      <c r="B78" s="222"/>
      <c r="C78" s="222" t="s">
        <v>20</v>
      </c>
      <c r="D78" s="223">
        <v>2</v>
      </c>
      <c r="E78" s="224">
        <v>2</v>
      </c>
      <c r="F78" s="224">
        <v>6</v>
      </c>
      <c r="G78" s="223">
        <v>3</v>
      </c>
      <c r="H78" s="223">
        <f t="shared" si="2"/>
        <v>13</v>
      </c>
      <c r="I78" s="222" t="s">
        <v>171</v>
      </c>
    </row>
    <row r="79" spans="1:9" ht="15">
      <c r="A79" s="222" t="s">
        <v>169</v>
      </c>
      <c r="B79" s="222"/>
      <c r="C79" s="222" t="s">
        <v>21</v>
      </c>
      <c r="D79" s="223">
        <v>0</v>
      </c>
      <c r="E79" s="224">
        <v>0</v>
      </c>
      <c r="F79" s="224">
        <v>0</v>
      </c>
      <c r="G79" s="223">
        <v>0</v>
      </c>
      <c r="H79" s="223">
        <f t="shared" si="2"/>
        <v>0</v>
      </c>
      <c r="I79" s="222" t="s">
        <v>171</v>
      </c>
    </row>
    <row r="80" spans="1:9" ht="15">
      <c r="A80" s="222" t="s">
        <v>169</v>
      </c>
      <c r="B80" s="222"/>
      <c r="C80" s="222" t="s">
        <v>22</v>
      </c>
      <c r="D80" s="223">
        <v>1</v>
      </c>
      <c r="E80" s="224">
        <v>1</v>
      </c>
      <c r="F80" s="224">
        <v>1</v>
      </c>
      <c r="G80" s="223">
        <v>0</v>
      </c>
      <c r="H80" s="223">
        <f t="shared" si="2"/>
        <v>3</v>
      </c>
      <c r="I80" s="222" t="s">
        <v>171</v>
      </c>
    </row>
    <row r="81" spans="1:9" ht="30">
      <c r="A81" s="219" t="s">
        <v>169</v>
      </c>
      <c r="B81" s="219">
        <v>17</v>
      </c>
      <c r="C81" s="225" t="s">
        <v>33</v>
      </c>
      <c r="D81" s="220">
        <v>15</v>
      </c>
      <c r="E81" s="221">
        <v>15</v>
      </c>
      <c r="F81" s="221">
        <v>26</v>
      </c>
      <c r="G81" s="220">
        <f>SUM(G82:G85)</f>
        <v>12</v>
      </c>
      <c r="H81" s="220">
        <f t="shared" si="2"/>
        <v>68</v>
      </c>
      <c r="I81" s="222" t="s">
        <v>171</v>
      </c>
    </row>
    <row r="82" spans="1:9" ht="15">
      <c r="A82" s="222" t="s">
        <v>169</v>
      </c>
      <c r="B82" s="222"/>
      <c r="C82" s="222" t="s">
        <v>19</v>
      </c>
      <c r="D82" s="223">
        <v>12</v>
      </c>
      <c r="E82" s="224">
        <v>12</v>
      </c>
      <c r="F82" s="224">
        <v>19</v>
      </c>
      <c r="G82" s="223">
        <v>9</v>
      </c>
      <c r="H82" s="223">
        <f t="shared" si="2"/>
        <v>52</v>
      </c>
      <c r="I82" s="222" t="s">
        <v>171</v>
      </c>
    </row>
    <row r="83" spans="1:9" ht="15">
      <c r="A83" s="222" t="s">
        <v>169</v>
      </c>
      <c r="B83" s="222"/>
      <c r="C83" s="222" t="s">
        <v>20</v>
      </c>
      <c r="D83" s="223">
        <v>2</v>
      </c>
      <c r="E83" s="224">
        <v>2</v>
      </c>
      <c r="F83" s="224">
        <v>6</v>
      </c>
      <c r="G83" s="223">
        <v>3</v>
      </c>
      <c r="H83" s="223">
        <f t="shared" si="2"/>
        <v>13</v>
      </c>
      <c r="I83" s="222" t="s">
        <v>171</v>
      </c>
    </row>
    <row r="84" spans="1:9" ht="15">
      <c r="A84" s="222" t="s">
        <v>169</v>
      </c>
      <c r="B84" s="222"/>
      <c r="C84" s="222" t="s">
        <v>21</v>
      </c>
      <c r="D84" s="223">
        <v>0</v>
      </c>
      <c r="E84" s="224">
        <v>0</v>
      </c>
      <c r="F84" s="224">
        <v>0</v>
      </c>
      <c r="G84" s="223">
        <v>0</v>
      </c>
      <c r="H84" s="223">
        <f t="shared" si="2"/>
        <v>0</v>
      </c>
      <c r="I84" s="222" t="s">
        <v>171</v>
      </c>
    </row>
    <row r="85" spans="1:9" ht="15">
      <c r="A85" s="222" t="s">
        <v>169</v>
      </c>
      <c r="B85" s="222"/>
      <c r="C85" s="222" t="s">
        <v>22</v>
      </c>
      <c r="D85" s="223">
        <v>1</v>
      </c>
      <c r="E85" s="224">
        <v>1</v>
      </c>
      <c r="F85" s="224">
        <v>1</v>
      </c>
      <c r="G85" s="223">
        <v>0</v>
      </c>
      <c r="H85" s="223">
        <f t="shared" si="2"/>
        <v>3</v>
      </c>
      <c r="I85" s="222" t="s">
        <v>171</v>
      </c>
    </row>
    <row r="86" spans="1:9" ht="30">
      <c r="A86" s="219" t="s">
        <v>169</v>
      </c>
      <c r="B86" s="219">
        <v>18</v>
      </c>
      <c r="C86" s="225" t="s">
        <v>172</v>
      </c>
      <c r="D86" s="220">
        <v>15</v>
      </c>
      <c r="E86" s="221">
        <v>15</v>
      </c>
      <c r="F86" s="221">
        <v>26</v>
      </c>
      <c r="G86" s="220">
        <f>SUM(G87:G91)</f>
        <v>12</v>
      </c>
      <c r="H86" s="220">
        <f t="shared" si="2"/>
        <v>68</v>
      </c>
      <c r="I86" s="222" t="s">
        <v>171</v>
      </c>
    </row>
    <row r="87" spans="1:9" ht="15">
      <c r="A87" s="222" t="s">
        <v>169</v>
      </c>
      <c r="B87" s="222"/>
      <c r="C87" s="222" t="s">
        <v>173</v>
      </c>
      <c r="D87" s="223">
        <v>0</v>
      </c>
      <c r="E87" s="224">
        <v>0</v>
      </c>
      <c r="F87" s="224">
        <v>0</v>
      </c>
      <c r="G87" s="223">
        <v>0</v>
      </c>
      <c r="H87" s="223">
        <f t="shared" si="2"/>
        <v>0</v>
      </c>
      <c r="I87" s="222" t="s">
        <v>171</v>
      </c>
    </row>
    <row r="88" spans="1:9" ht="15">
      <c r="A88" s="222" t="s">
        <v>169</v>
      </c>
      <c r="B88" s="222"/>
      <c r="C88" s="222" t="s">
        <v>19</v>
      </c>
      <c r="D88" s="223">
        <v>12</v>
      </c>
      <c r="E88" s="224">
        <v>12</v>
      </c>
      <c r="F88" s="224">
        <v>19</v>
      </c>
      <c r="G88" s="223">
        <v>0</v>
      </c>
      <c r="H88" s="223">
        <f t="shared" si="2"/>
        <v>43</v>
      </c>
      <c r="I88" s="222" t="s">
        <v>171</v>
      </c>
    </row>
    <row r="89" spans="1:9" ht="15">
      <c r="A89" s="222" t="s">
        <v>169</v>
      </c>
      <c r="B89" s="222"/>
      <c r="C89" s="222" t="s">
        <v>20</v>
      </c>
      <c r="D89" s="223">
        <v>2</v>
      </c>
      <c r="E89" s="224">
        <v>2</v>
      </c>
      <c r="F89" s="224">
        <v>6</v>
      </c>
      <c r="G89" s="223">
        <v>9</v>
      </c>
      <c r="H89" s="223">
        <f t="shared" si="2"/>
        <v>19</v>
      </c>
      <c r="I89" s="222" t="s">
        <v>171</v>
      </c>
    </row>
    <row r="90" spans="1:9" ht="15">
      <c r="A90" s="222" t="s">
        <v>169</v>
      </c>
      <c r="B90" s="222"/>
      <c r="C90" s="222" t="s">
        <v>21</v>
      </c>
      <c r="D90" s="223">
        <v>0</v>
      </c>
      <c r="E90" s="224">
        <v>0</v>
      </c>
      <c r="F90" s="224">
        <v>0</v>
      </c>
      <c r="G90" s="223">
        <v>3</v>
      </c>
      <c r="H90" s="223">
        <f t="shared" si="2"/>
        <v>3</v>
      </c>
      <c r="I90" s="222" t="s">
        <v>171</v>
      </c>
    </row>
    <row r="91" spans="1:9" ht="15">
      <c r="A91" s="222" t="s">
        <v>169</v>
      </c>
      <c r="B91" s="222"/>
      <c r="C91" s="222" t="s">
        <v>22</v>
      </c>
      <c r="D91" s="223">
        <v>1</v>
      </c>
      <c r="E91" s="224">
        <v>1</v>
      </c>
      <c r="F91" s="224">
        <v>1</v>
      </c>
      <c r="G91" s="223">
        <v>0</v>
      </c>
      <c r="H91" s="223">
        <f t="shared" si="2"/>
        <v>3</v>
      </c>
      <c r="I91" s="222" t="s">
        <v>171</v>
      </c>
    </row>
    <row r="92" spans="1:9" ht="15">
      <c r="A92" s="219" t="s">
        <v>169</v>
      </c>
      <c r="B92" s="219">
        <v>30</v>
      </c>
      <c r="C92" s="219" t="s">
        <v>47</v>
      </c>
      <c r="D92" s="220">
        <v>357</v>
      </c>
      <c r="E92" s="221">
        <v>347</v>
      </c>
      <c r="F92" s="221">
        <v>473</v>
      </c>
      <c r="G92" s="220">
        <v>378</v>
      </c>
      <c r="H92" s="220">
        <f t="shared" si="2"/>
        <v>1555</v>
      </c>
      <c r="I92" s="222" t="s">
        <v>171</v>
      </c>
    </row>
    <row r="93" spans="1:9" ht="15">
      <c r="A93" s="219" t="s">
        <v>169</v>
      </c>
      <c r="B93" s="219">
        <v>32</v>
      </c>
      <c r="C93" s="219" t="s">
        <v>49</v>
      </c>
      <c r="D93" s="220">
        <v>142</v>
      </c>
      <c r="E93" s="221">
        <v>138</v>
      </c>
      <c r="F93" s="221">
        <v>188</v>
      </c>
      <c r="G93" s="220">
        <v>150</v>
      </c>
      <c r="H93" s="220">
        <f t="shared" si="2"/>
        <v>618</v>
      </c>
      <c r="I93" s="222" t="s">
        <v>171</v>
      </c>
    </row>
    <row r="94" spans="1:9" ht="30">
      <c r="A94" s="226" t="s">
        <v>174</v>
      </c>
      <c r="B94" s="226">
        <v>19</v>
      </c>
      <c r="C94" s="227" t="s">
        <v>175</v>
      </c>
      <c r="D94" s="228">
        <v>0</v>
      </c>
      <c r="E94" s="229">
        <v>0</v>
      </c>
      <c r="F94" s="229">
        <v>0</v>
      </c>
      <c r="G94" s="228">
        <f>SUM(G95:G99)</f>
        <v>0</v>
      </c>
      <c r="H94" s="228">
        <f t="shared" si="2"/>
        <v>0</v>
      </c>
      <c r="I94" s="230" t="s">
        <v>167</v>
      </c>
    </row>
    <row r="95" spans="1:9" ht="15">
      <c r="A95" s="230" t="s">
        <v>174</v>
      </c>
      <c r="B95" s="230"/>
      <c r="C95" s="230" t="s">
        <v>176</v>
      </c>
      <c r="D95" s="231">
        <v>0</v>
      </c>
      <c r="E95" s="232">
        <v>0</v>
      </c>
      <c r="F95" s="232">
        <v>0</v>
      </c>
      <c r="G95" s="231">
        <v>0</v>
      </c>
      <c r="H95" s="231">
        <f t="shared" si="2"/>
        <v>0</v>
      </c>
      <c r="I95" s="230" t="s">
        <v>167</v>
      </c>
    </row>
    <row r="96" spans="1:9" ht="15">
      <c r="A96" s="230" t="s">
        <v>174</v>
      </c>
      <c r="B96" s="230"/>
      <c r="C96" s="230" t="s">
        <v>19</v>
      </c>
      <c r="D96" s="231">
        <v>0</v>
      </c>
      <c r="E96" s="232">
        <v>0</v>
      </c>
      <c r="F96" s="232">
        <v>0</v>
      </c>
      <c r="G96" s="231">
        <v>0</v>
      </c>
      <c r="H96" s="231">
        <f t="shared" si="2"/>
        <v>0</v>
      </c>
      <c r="I96" s="230" t="s">
        <v>167</v>
      </c>
    </row>
    <row r="97" spans="1:9" ht="15">
      <c r="A97" s="230" t="s">
        <v>174</v>
      </c>
      <c r="B97" s="230"/>
      <c r="C97" s="230" t="s">
        <v>20</v>
      </c>
      <c r="D97" s="231">
        <v>0</v>
      </c>
      <c r="E97" s="232">
        <v>0</v>
      </c>
      <c r="F97" s="232">
        <v>0</v>
      </c>
      <c r="G97" s="231">
        <v>0</v>
      </c>
      <c r="H97" s="231">
        <f t="shared" si="2"/>
        <v>0</v>
      </c>
      <c r="I97" s="230" t="s">
        <v>167</v>
      </c>
    </row>
    <row r="98" spans="1:9" ht="15">
      <c r="A98" s="230" t="s">
        <v>174</v>
      </c>
      <c r="B98" s="230"/>
      <c r="C98" s="230" t="s">
        <v>21</v>
      </c>
      <c r="D98" s="231">
        <v>0</v>
      </c>
      <c r="E98" s="232">
        <v>0</v>
      </c>
      <c r="F98" s="232">
        <v>0</v>
      </c>
      <c r="G98" s="231">
        <v>0</v>
      </c>
      <c r="H98" s="231">
        <f t="shared" si="2"/>
        <v>0</v>
      </c>
      <c r="I98" s="230" t="s">
        <v>167</v>
      </c>
    </row>
    <row r="99" spans="1:9" ht="15">
      <c r="A99" s="230" t="s">
        <v>174</v>
      </c>
      <c r="B99" s="230"/>
      <c r="C99" s="230" t="s">
        <v>22</v>
      </c>
      <c r="D99" s="231">
        <v>0</v>
      </c>
      <c r="E99" s="232">
        <v>0</v>
      </c>
      <c r="F99" s="232">
        <v>0</v>
      </c>
      <c r="G99" s="231">
        <v>0</v>
      </c>
      <c r="H99" s="231">
        <f t="shared" si="2"/>
        <v>0</v>
      </c>
      <c r="I99" s="230" t="s">
        <v>167</v>
      </c>
    </row>
    <row r="100" spans="1:9" ht="30">
      <c r="A100" s="226" t="s">
        <v>174</v>
      </c>
      <c r="B100" s="226">
        <v>33</v>
      </c>
      <c r="C100" s="227" t="s">
        <v>50</v>
      </c>
      <c r="D100" s="228">
        <v>3</v>
      </c>
      <c r="E100" s="229">
        <v>0</v>
      </c>
      <c r="F100" s="229">
        <v>0</v>
      </c>
      <c r="G100" s="228">
        <f>SUM(G101:G104)</f>
        <v>0</v>
      </c>
      <c r="H100" s="228">
        <f t="shared" si="2"/>
        <v>3</v>
      </c>
      <c r="I100" s="230" t="s">
        <v>177</v>
      </c>
    </row>
    <row r="101" spans="1:9" ht="15">
      <c r="A101" s="230" t="s">
        <v>174</v>
      </c>
      <c r="B101" s="230"/>
      <c r="C101" s="230" t="s">
        <v>19</v>
      </c>
      <c r="D101" s="231">
        <v>3</v>
      </c>
      <c r="E101" s="232">
        <v>0</v>
      </c>
      <c r="F101" s="232">
        <v>0</v>
      </c>
      <c r="G101" s="231">
        <v>0</v>
      </c>
      <c r="H101" s="231">
        <f t="shared" si="2"/>
        <v>3</v>
      </c>
      <c r="I101" s="230" t="s">
        <v>177</v>
      </c>
    </row>
    <row r="102" spans="1:9" ht="15">
      <c r="A102" s="230" t="s">
        <v>174</v>
      </c>
      <c r="B102" s="230"/>
      <c r="C102" s="230" t="s">
        <v>20</v>
      </c>
      <c r="D102" s="231">
        <v>0</v>
      </c>
      <c r="E102" s="232">
        <v>0</v>
      </c>
      <c r="F102" s="232">
        <v>0</v>
      </c>
      <c r="G102" s="231">
        <v>0</v>
      </c>
      <c r="H102" s="231">
        <f t="shared" si="2"/>
        <v>0</v>
      </c>
      <c r="I102" s="230" t="s">
        <v>177</v>
      </c>
    </row>
    <row r="103" spans="1:9" ht="15">
      <c r="A103" s="230" t="s">
        <v>174</v>
      </c>
      <c r="B103" s="230"/>
      <c r="C103" s="230" t="s">
        <v>21</v>
      </c>
      <c r="D103" s="231">
        <v>0</v>
      </c>
      <c r="E103" s="232">
        <v>0</v>
      </c>
      <c r="F103" s="232">
        <v>0</v>
      </c>
      <c r="G103" s="231">
        <v>0</v>
      </c>
      <c r="H103" s="231">
        <f t="shared" si="2"/>
        <v>0</v>
      </c>
      <c r="I103" s="230" t="s">
        <v>177</v>
      </c>
    </row>
    <row r="104" spans="1:9" ht="15">
      <c r="A104" s="230" t="s">
        <v>174</v>
      </c>
      <c r="B104" s="230"/>
      <c r="C104" s="230" t="s">
        <v>22</v>
      </c>
      <c r="D104" s="231">
        <v>0</v>
      </c>
      <c r="E104" s="232">
        <v>0</v>
      </c>
      <c r="F104" s="232">
        <v>0</v>
      </c>
      <c r="G104" s="231">
        <v>0</v>
      </c>
      <c r="H104" s="231">
        <f t="shared" si="2"/>
        <v>0</v>
      </c>
      <c r="I104" s="230" t="s">
        <v>177</v>
      </c>
    </row>
    <row r="105" spans="1:9" ht="15">
      <c r="A105" s="226" t="s">
        <v>174</v>
      </c>
      <c r="B105" s="226">
        <v>34</v>
      </c>
      <c r="C105" s="226" t="s">
        <v>51</v>
      </c>
      <c r="D105" s="228">
        <v>0</v>
      </c>
      <c r="E105" s="229">
        <v>0</v>
      </c>
      <c r="F105" s="229">
        <v>0</v>
      </c>
      <c r="G105" s="228">
        <f>SUM(G106:G109)</f>
        <v>0</v>
      </c>
      <c r="H105" s="228">
        <f t="shared" si="2"/>
        <v>0</v>
      </c>
      <c r="I105" s="230" t="s">
        <v>165</v>
      </c>
    </row>
    <row r="106" spans="1:9" ht="15">
      <c r="A106" s="230" t="s">
        <v>174</v>
      </c>
      <c r="B106" s="230"/>
      <c r="C106" s="230" t="s">
        <v>19</v>
      </c>
      <c r="D106" s="231">
        <v>0</v>
      </c>
      <c r="E106" s="232">
        <v>0</v>
      </c>
      <c r="F106" s="232">
        <v>0</v>
      </c>
      <c r="G106" s="231">
        <v>0</v>
      </c>
      <c r="H106" s="231">
        <f t="shared" si="2"/>
        <v>0</v>
      </c>
      <c r="I106" s="230" t="s">
        <v>165</v>
      </c>
    </row>
    <row r="107" spans="1:9" ht="15">
      <c r="A107" s="230" t="s">
        <v>174</v>
      </c>
      <c r="B107" s="230"/>
      <c r="C107" s="230" t="s">
        <v>20</v>
      </c>
      <c r="D107" s="231">
        <v>0</v>
      </c>
      <c r="E107" s="232">
        <v>0</v>
      </c>
      <c r="F107" s="232">
        <v>0</v>
      </c>
      <c r="G107" s="231">
        <v>0</v>
      </c>
      <c r="H107" s="231">
        <f t="shared" si="2"/>
        <v>0</v>
      </c>
      <c r="I107" s="230" t="s">
        <v>165</v>
      </c>
    </row>
    <row r="108" spans="1:9" ht="15">
      <c r="A108" s="230" t="s">
        <v>174</v>
      </c>
      <c r="B108" s="230"/>
      <c r="C108" s="230" t="s">
        <v>21</v>
      </c>
      <c r="D108" s="231">
        <v>0</v>
      </c>
      <c r="E108" s="232">
        <v>0</v>
      </c>
      <c r="F108" s="232">
        <v>0</v>
      </c>
      <c r="G108" s="231">
        <v>0</v>
      </c>
      <c r="H108" s="231">
        <f t="shared" si="2"/>
        <v>0</v>
      </c>
      <c r="I108" s="230" t="s">
        <v>165</v>
      </c>
    </row>
    <row r="109" spans="1:9" ht="15">
      <c r="A109" s="230" t="s">
        <v>174</v>
      </c>
      <c r="B109" s="230"/>
      <c r="C109" s="230" t="s">
        <v>22</v>
      </c>
      <c r="D109" s="231">
        <v>0</v>
      </c>
      <c r="E109" s="232">
        <v>0</v>
      </c>
      <c r="F109" s="232">
        <v>0</v>
      </c>
      <c r="G109" s="231">
        <v>0</v>
      </c>
      <c r="H109" s="231">
        <f t="shared" si="2"/>
        <v>0</v>
      </c>
      <c r="I109" s="230" t="s">
        <v>165</v>
      </c>
    </row>
    <row r="110" spans="1:9" ht="30">
      <c r="A110" s="226" t="s">
        <v>174</v>
      </c>
      <c r="B110" s="226">
        <v>36</v>
      </c>
      <c r="C110" s="233" t="s">
        <v>178</v>
      </c>
      <c r="D110" s="228">
        <v>2.7</v>
      </c>
      <c r="E110" s="229">
        <v>0</v>
      </c>
      <c r="F110" s="229">
        <v>0</v>
      </c>
      <c r="G110" s="228">
        <f>SUM(G111:G114)</f>
        <v>0</v>
      </c>
      <c r="H110" s="228">
        <f t="shared" si="2"/>
        <v>2.7</v>
      </c>
      <c r="I110" s="230" t="s">
        <v>177</v>
      </c>
    </row>
    <row r="111" spans="1:9" ht="15">
      <c r="A111" s="230" t="s">
        <v>174</v>
      </c>
      <c r="B111" s="230"/>
      <c r="C111" s="230" t="s">
        <v>19</v>
      </c>
      <c r="D111" s="231">
        <v>2.7</v>
      </c>
      <c r="E111" s="232">
        <v>0</v>
      </c>
      <c r="F111" s="232">
        <v>0</v>
      </c>
      <c r="G111" s="231">
        <v>0</v>
      </c>
      <c r="H111" s="231">
        <f t="shared" si="2"/>
        <v>2.7</v>
      </c>
      <c r="I111" s="230" t="s">
        <v>177</v>
      </c>
    </row>
    <row r="112" spans="1:9" ht="15">
      <c r="A112" s="230" t="s">
        <v>174</v>
      </c>
      <c r="B112" s="230"/>
      <c r="C112" s="230" t="s">
        <v>20</v>
      </c>
      <c r="D112" s="231">
        <v>0</v>
      </c>
      <c r="E112" s="232">
        <v>0</v>
      </c>
      <c r="F112" s="232">
        <v>0</v>
      </c>
      <c r="G112" s="231">
        <v>0</v>
      </c>
      <c r="H112" s="231">
        <f t="shared" si="2"/>
        <v>0</v>
      </c>
      <c r="I112" s="230" t="s">
        <v>177</v>
      </c>
    </row>
    <row r="113" spans="1:9" ht="15">
      <c r="A113" s="230" t="s">
        <v>174</v>
      </c>
      <c r="B113" s="230"/>
      <c r="C113" s="230" t="s">
        <v>21</v>
      </c>
      <c r="D113" s="231">
        <v>0</v>
      </c>
      <c r="E113" s="232">
        <v>0</v>
      </c>
      <c r="F113" s="232">
        <v>0</v>
      </c>
      <c r="G113" s="231">
        <v>0</v>
      </c>
      <c r="H113" s="231">
        <f t="shared" si="2"/>
        <v>0</v>
      </c>
      <c r="I113" s="230" t="s">
        <v>177</v>
      </c>
    </row>
    <row r="114" spans="1:9" ht="15">
      <c r="A114" s="230" t="s">
        <v>174</v>
      </c>
      <c r="B114" s="230"/>
      <c r="C114" s="230" t="s">
        <v>22</v>
      </c>
      <c r="D114" s="231">
        <v>0</v>
      </c>
      <c r="E114" s="232">
        <v>0</v>
      </c>
      <c r="F114" s="232">
        <v>0</v>
      </c>
      <c r="G114" s="231">
        <v>0</v>
      </c>
      <c r="H114" s="231">
        <f t="shared" si="2"/>
        <v>0</v>
      </c>
      <c r="I114" s="230" t="s">
        <v>177</v>
      </c>
    </row>
    <row r="115" spans="1:9" ht="15">
      <c r="A115" s="226" t="s">
        <v>174</v>
      </c>
      <c r="B115" s="226">
        <v>37</v>
      </c>
      <c r="C115" s="226" t="s">
        <v>104</v>
      </c>
      <c r="D115" s="228">
        <v>117</v>
      </c>
      <c r="E115" s="229">
        <v>114</v>
      </c>
      <c r="F115" s="229">
        <v>129</v>
      </c>
      <c r="G115" s="228">
        <f>SUM(G116:G119)</f>
        <v>112</v>
      </c>
      <c r="H115" s="228">
        <f t="shared" si="2"/>
        <v>472</v>
      </c>
      <c r="I115" s="230" t="s">
        <v>179</v>
      </c>
    </row>
    <row r="116" spans="1:9" ht="15">
      <c r="A116" s="230" t="s">
        <v>174</v>
      </c>
      <c r="B116" s="230"/>
      <c r="C116" s="230" t="s">
        <v>19</v>
      </c>
      <c r="D116" s="231">
        <v>52</v>
      </c>
      <c r="E116" s="232">
        <v>49</v>
      </c>
      <c r="F116" s="232">
        <v>61</v>
      </c>
      <c r="G116" s="231">
        <v>52</v>
      </c>
      <c r="H116" s="231">
        <f t="shared" si="2"/>
        <v>214</v>
      </c>
      <c r="I116" s="230" t="s">
        <v>179</v>
      </c>
    </row>
    <row r="117" spans="1:9" ht="15">
      <c r="A117" s="230" t="s">
        <v>174</v>
      </c>
      <c r="B117" s="230"/>
      <c r="C117" s="230" t="s">
        <v>20</v>
      </c>
      <c r="D117" s="231">
        <v>33</v>
      </c>
      <c r="E117" s="232">
        <v>38</v>
      </c>
      <c r="F117" s="232">
        <v>34</v>
      </c>
      <c r="G117" s="231">
        <v>28</v>
      </c>
      <c r="H117" s="231">
        <f t="shared" si="2"/>
        <v>133</v>
      </c>
      <c r="I117" s="230" t="s">
        <v>179</v>
      </c>
    </row>
    <row r="118" spans="1:9" ht="15">
      <c r="A118" s="230" t="s">
        <v>174</v>
      </c>
      <c r="B118" s="230"/>
      <c r="C118" s="230" t="s">
        <v>21</v>
      </c>
      <c r="D118" s="231">
        <v>4</v>
      </c>
      <c r="E118" s="232">
        <v>5</v>
      </c>
      <c r="F118" s="232">
        <v>5</v>
      </c>
      <c r="G118" s="231">
        <v>4</v>
      </c>
      <c r="H118" s="231">
        <f t="shared" si="2"/>
        <v>18</v>
      </c>
      <c r="I118" s="230" t="s">
        <v>179</v>
      </c>
    </row>
    <row r="119" spans="1:9" ht="15">
      <c r="A119" s="230" t="s">
        <v>174</v>
      </c>
      <c r="B119" s="230"/>
      <c r="C119" s="230" t="s">
        <v>22</v>
      </c>
      <c r="D119" s="231">
        <v>28</v>
      </c>
      <c r="E119" s="232">
        <v>22</v>
      </c>
      <c r="F119" s="232">
        <v>29</v>
      </c>
      <c r="G119" s="231">
        <v>28</v>
      </c>
      <c r="H119" s="231">
        <f t="shared" si="2"/>
        <v>107</v>
      </c>
      <c r="I119" s="230" t="s">
        <v>179</v>
      </c>
    </row>
    <row r="120" spans="1:9" ht="30">
      <c r="A120" s="226" t="s">
        <v>174</v>
      </c>
      <c r="B120" s="226">
        <v>38</v>
      </c>
      <c r="C120" s="227" t="s">
        <v>55</v>
      </c>
      <c r="D120" s="228">
        <v>468</v>
      </c>
      <c r="E120" s="229">
        <v>456</v>
      </c>
      <c r="F120" s="229">
        <v>516</v>
      </c>
      <c r="G120" s="228">
        <f>SUM(G121:G124)</f>
        <v>448</v>
      </c>
      <c r="H120" s="228">
        <f t="shared" si="2"/>
        <v>1888</v>
      </c>
      <c r="I120" s="230" t="s">
        <v>179</v>
      </c>
    </row>
    <row r="121" spans="1:9" ht="15">
      <c r="A121" s="230" t="s">
        <v>174</v>
      </c>
      <c r="B121" s="230"/>
      <c r="C121" s="230" t="s">
        <v>19</v>
      </c>
      <c r="D121" s="231">
        <v>208</v>
      </c>
      <c r="E121" s="232">
        <v>196</v>
      </c>
      <c r="F121" s="232">
        <v>244</v>
      </c>
      <c r="G121" s="231">
        <v>208</v>
      </c>
      <c r="H121" s="231">
        <f t="shared" si="2"/>
        <v>856</v>
      </c>
      <c r="I121" s="230" t="s">
        <v>179</v>
      </c>
    </row>
    <row r="122" spans="1:9" ht="15">
      <c r="A122" s="230" t="s">
        <v>174</v>
      </c>
      <c r="B122" s="230"/>
      <c r="C122" s="230" t="s">
        <v>20</v>
      </c>
      <c r="D122" s="231">
        <v>132</v>
      </c>
      <c r="E122" s="232">
        <v>152</v>
      </c>
      <c r="F122" s="232">
        <v>136</v>
      </c>
      <c r="G122" s="231">
        <v>112</v>
      </c>
      <c r="H122" s="231">
        <f t="shared" si="2"/>
        <v>532</v>
      </c>
      <c r="I122" s="230" t="s">
        <v>179</v>
      </c>
    </row>
    <row r="123" spans="1:9" ht="15">
      <c r="A123" s="230" t="s">
        <v>174</v>
      </c>
      <c r="B123" s="230"/>
      <c r="C123" s="230" t="s">
        <v>21</v>
      </c>
      <c r="D123" s="231">
        <v>16</v>
      </c>
      <c r="E123" s="232">
        <v>20</v>
      </c>
      <c r="F123" s="232">
        <v>20</v>
      </c>
      <c r="G123" s="231">
        <v>16</v>
      </c>
      <c r="H123" s="231">
        <f t="shared" si="2"/>
        <v>72</v>
      </c>
      <c r="I123" s="230" t="s">
        <v>179</v>
      </c>
    </row>
    <row r="124" spans="1:9" ht="15">
      <c r="A124" s="230" t="s">
        <v>174</v>
      </c>
      <c r="B124" s="230"/>
      <c r="C124" s="230" t="s">
        <v>22</v>
      </c>
      <c r="D124" s="231">
        <v>112</v>
      </c>
      <c r="E124" s="232">
        <v>88</v>
      </c>
      <c r="F124" s="232">
        <v>116</v>
      </c>
      <c r="G124" s="231">
        <v>112</v>
      </c>
      <c r="H124" s="231">
        <f t="shared" si="2"/>
        <v>428</v>
      </c>
      <c r="I124" s="230" t="s">
        <v>179</v>
      </c>
    </row>
    <row r="125" spans="1:9" ht="15">
      <c r="A125" s="226" t="s">
        <v>174</v>
      </c>
      <c r="B125" s="226">
        <v>39</v>
      </c>
      <c r="C125" s="226" t="s">
        <v>56</v>
      </c>
      <c r="D125" s="228">
        <v>1474</v>
      </c>
      <c r="E125" s="229">
        <v>1572.6</v>
      </c>
      <c r="F125" s="229">
        <v>2714</v>
      </c>
      <c r="G125" s="228">
        <f>SUM(G126:G129)</f>
        <v>1520</v>
      </c>
      <c r="H125" s="228">
        <f t="shared" si="2"/>
        <v>7280.6</v>
      </c>
      <c r="I125" s="230" t="s">
        <v>179</v>
      </c>
    </row>
    <row r="126" spans="1:9" ht="15">
      <c r="A126" s="230" t="s">
        <v>174</v>
      </c>
      <c r="B126" s="230"/>
      <c r="C126" s="230" t="s">
        <v>19</v>
      </c>
      <c r="D126" s="231">
        <v>1113</v>
      </c>
      <c r="E126" s="232">
        <v>1112.1</v>
      </c>
      <c r="F126" s="232">
        <v>2282</v>
      </c>
      <c r="G126" s="231">
        <v>1235</v>
      </c>
      <c r="H126" s="231">
        <f t="shared" si="2"/>
        <v>5742.1</v>
      </c>
      <c r="I126" s="230" t="s">
        <v>179</v>
      </c>
    </row>
    <row r="127" spans="1:9" ht="15">
      <c r="A127" s="230" t="s">
        <v>174</v>
      </c>
      <c r="B127" s="230"/>
      <c r="C127" s="230" t="s">
        <v>20</v>
      </c>
      <c r="D127" s="231">
        <v>79</v>
      </c>
      <c r="E127" s="232">
        <v>38</v>
      </c>
      <c r="F127" s="232">
        <v>115</v>
      </c>
      <c r="G127" s="231">
        <v>56</v>
      </c>
      <c r="H127" s="231">
        <f t="shared" si="2"/>
        <v>288</v>
      </c>
      <c r="I127" s="230" t="s">
        <v>179</v>
      </c>
    </row>
    <row r="128" spans="1:9" ht="15">
      <c r="A128" s="230" t="s">
        <v>174</v>
      </c>
      <c r="B128" s="230"/>
      <c r="C128" s="230" t="s">
        <v>21</v>
      </c>
      <c r="D128" s="231">
        <v>25</v>
      </c>
      <c r="E128" s="232">
        <v>314.5</v>
      </c>
      <c r="F128" s="232">
        <v>100</v>
      </c>
      <c r="G128" s="231">
        <v>123</v>
      </c>
      <c r="H128" s="231">
        <f t="shared" si="2"/>
        <v>562.5</v>
      </c>
      <c r="I128" s="230" t="s">
        <v>179</v>
      </c>
    </row>
    <row r="129" spans="1:9" ht="15">
      <c r="A129" s="230" t="s">
        <v>174</v>
      </c>
      <c r="B129" s="230"/>
      <c r="C129" s="230" t="s">
        <v>22</v>
      </c>
      <c r="D129" s="231">
        <v>257</v>
      </c>
      <c r="E129" s="232">
        <v>108</v>
      </c>
      <c r="F129" s="232">
        <v>217</v>
      </c>
      <c r="G129" s="231">
        <v>106</v>
      </c>
      <c r="H129" s="231">
        <f t="shared" si="2"/>
        <v>688</v>
      </c>
      <c r="I129" s="230" t="s">
        <v>179</v>
      </c>
    </row>
    <row r="130" spans="1:9" ht="15">
      <c r="A130" s="226" t="s">
        <v>174</v>
      </c>
      <c r="B130" s="226">
        <v>40</v>
      </c>
      <c r="C130" s="226" t="s">
        <v>57</v>
      </c>
      <c r="D130" s="228">
        <v>350</v>
      </c>
      <c r="E130" s="229">
        <v>336</v>
      </c>
      <c r="F130" s="229">
        <v>618</v>
      </c>
      <c r="G130" s="228">
        <f>SUM(G131:G134)</f>
        <v>269</v>
      </c>
      <c r="H130" s="228">
        <f t="shared" si="2"/>
        <v>1573</v>
      </c>
      <c r="I130" s="230" t="s">
        <v>179</v>
      </c>
    </row>
    <row r="131" spans="1:9" ht="15">
      <c r="A131" s="230" t="s">
        <v>174</v>
      </c>
      <c r="B131" s="230"/>
      <c r="C131" s="230" t="s">
        <v>19</v>
      </c>
      <c r="D131" s="231">
        <v>277</v>
      </c>
      <c r="E131" s="232">
        <v>254</v>
      </c>
      <c r="F131" s="232">
        <v>547</v>
      </c>
      <c r="G131" s="231">
        <v>215</v>
      </c>
      <c r="H131" s="231">
        <f t="shared" si="2"/>
        <v>1293</v>
      </c>
      <c r="I131" s="230" t="s">
        <v>179</v>
      </c>
    </row>
    <row r="132" spans="1:9" ht="15">
      <c r="A132" s="230" t="s">
        <v>174</v>
      </c>
      <c r="B132" s="230"/>
      <c r="C132" s="230" t="s">
        <v>20</v>
      </c>
      <c r="D132" s="231">
        <v>16</v>
      </c>
      <c r="E132" s="232">
        <v>8</v>
      </c>
      <c r="F132" s="232">
        <v>23</v>
      </c>
      <c r="G132" s="231">
        <v>12</v>
      </c>
      <c r="H132" s="231">
        <f t="shared" si="2"/>
        <v>59</v>
      </c>
      <c r="I132" s="230" t="s">
        <v>179</v>
      </c>
    </row>
    <row r="133" spans="1:9" ht="15">
      <c r="A133" s="230" t="s">
        <v>174</v>
      </c>
      <c r="B133" s="230"/>
      <c r="C133" s="230" t="s">
        <v>21</v>
      </c>
      <c r="D133" s="231">
        <v>8</v>
      </c>
      <c r="E133" s="232">
        <v>52</v>
      </c>
      <c r="F133" s="232">
        <v>18</v>
      </c>
      <c r="G133" s="231">
        <v>21</v>
      </c>
      <c r="H133" s="231">
        <f t="shared" si="2"/>
        <v>99</v>
      </c>
      <c r="I133" s="230" t="s">
        <v>179</v>
      </c>
    </row>
    <row r="134" spans="1:9" ht="15">
      <c r="A134" s="230" t="s">
        <v>174</v>
      </c>
      <c r="B134" s="230"/>
      <c r="C134" s="230" t="s">
        <v>22</v>
      </c>
      <c r="D134" s="231">
        <v>49</v>
      </c>
      <c r="E134" s="232">
        <v>22</v>
      </c>
      <c r="F134" s="232">
        <v>30</v>
      </c>
      <c r="G134" s="231">
        <v>21</v>
      </c>
      <c r="H134" s="231">
        <f t="shared" si="2"/>
        <v>122</v>
      </c>
      <c r="I134" s="230" t="s">
        <v>179</v>
      </c>
    </row>
    <row r="135" spans="1:9" ht="15">
      <c r="A135" s="226" t="s">
        <v>174</v>
      </c>
      <c r="B135" s="226">
        <v>41</v>
      </c>
      <c r="C135" s="226" t="s">
        <v>58</v>
      </c>
      <c r="D135" s="228">
        <v>1881.8</v>
      </c>
      <c r="E135" s="229">
        <v>1448.4</v>
      </c>
      <c r="F135" s="229">
        <v>3266.3999999999996</v>
      </c>
      <c r="G135" s="228">
        <f>SUM(G136:G139)</f>
        <v>1440</v>
      </c>
      <c r="H135" s="228">
        <f t="shared" si="2"/>
        <v>8036.599999999999</v>
      </c>
      <c r="I135" s="230" t="s">
        <v>179</v>
      </c>
    </row>
    <row r="136" spans="1:9" ht="15">
      <c r="A136" s="230" t="s">
        <v>174</v>
      </c>
      <c r="B136" s="230"/>
      <c r="C136" s="230" t="s">
        <v>19</v>
      </c>
      <c r="D136" s="231">
        <v>1108</v>
      </c>
      <c r="E136" s="232">
        <v>1016</v>
      </c>
      <c r="F136" s="232">
        <v>2188</v>
      </c>
      <c r="G136" s="231">
        <v>860</v>
      </c>
      <c r="H136" s="231">
        <f t="shared" si="2"/>
        <v>5172</v>
      </c>
      <c r="I136" s="230" t="s">
        <v>179</v>
      </c>
    </row>
    <row r="137" spans="1:9" ht="15">
      <c r="A137" s="230" t="s">
        <v>174</v>
      </c>
      <c r="B137" s="230"/>
      <c r="C137" s="230" t="s">
        <v>20</v>
      </c>
      <c r="D137" s="231">
        <v>716.8</v>
      </c>
      <c r="E137" s="232">
        <v>358.4</v>
      </c>
      <c r="F137" s="232">
        <v>1030.3999999999999</v>
      </c>
      <c r="G137" s="231">
        <v>538</v>
      </c>
      <c r="H137" s="231">
        <f aca="true" t="shared" si="3" ref="H137:H199">D137+E137+F137+G137</f>
        <v>2643.5999999999995</v>
      </c>
      <c r="I137" s="230" t="s">
        <v>179</v>
      </c>
    </row>
    <row r="138" spans="1:9" ht="15">
      <c r="A138" s="230" t="s">
        <v>174</v>
      </c>
      <c r="B138" s="230"/>
      <c r="C138" s="230" t="s">
        <v>21</v>
      </c>
      <c r="D138" s="231">
        <v>8</v>
      </c>
      <c r="E138" s="232">
        <v>52</v>
      </c>
      <c r="F138" s="232">
        <v>18</v>
      </c>
      <c r="G138" s="231">
        <v>21</v>
      </c>
      <c r="H138" s="231">
        <f t="shared" si="3"/>
        <v>99</v>
      </c>
      <c r="I138" s="230" t="s">
        <v>179</v>
      </c>
    </row>
    <row r="139" spans="1:9" ht="15">
      <c r="A139" s="230" t="s">
        <v>174</v>
      </c>
      <c r="B139" s="230"/>
      <c r="C139" s="230" t="s">
        <v>22</v>
      </c>
      <c r="D139" s="231">
        <v>49</v>
      </c>
      <c r="E139" s="232">
        <v>22</v>
      </c>
      <c r="F139" s="232">
        <v>30</v>
      </c>
      <c r="G139" s="231">
        <v>21</v>
      </c>
      <c r="H139" s="231">
        <f t="shared" si="3"/>
        <v>122</v>
      </c>
      <c r="I139" s="230" t="s">
        <v>179</v>
      </c>
    </row>
    <row r="140" spans="1:9" ht="15">
      <c r="A140" s="226" t="s">
        <v>174</v>
      </c>
      <c r="B140" s="226">
        <v>42</v>
      </c>
      <c r="C140" s="226" t="s">
        <v>59</v>
      </c>
      <c r="D140" s="228">
        <v>172</v>
      </c>
      <c r="E140" s="229">
        <v>141</v>
      </c>
      <c r="F140" s="229">
        <v>198</v>
      </c>
      <c r="G140" s="228">
        <f>SUM(G141:G144)</f>
        <v>163</v>
      </c>
      <c r="H140" s="228">
        <f>D140+E140+F140+G140</f>
        <v>674</v>
      </c>
      <c r="I140" s="230" t="s">
        <v>179</v>
      </c>
    </row>
    <row r="141" spans="1:9" ht="15">
      <c r="A141" s="230" t="s">
        <v>174</v>
      </c>
      <c r="B141" s="230"/>
      <c r="C141" s="230" t="s">
        <v>19</v>
      </c>
      <c r="D141" s="231">
        <v>160</v>
      </c>
      <c r="E141" s="232">
        <v>130</v>
      </c>
      <c r="F141" s="232">
        <v>180</v>
      </c>
      <c r="G141" s="231">
        <v>152</v>
      </c>
      <c r="H141" s="231">
        <f t="shared" si="3"/>
        <v>622</v>
      </c>
      <c r="I141" s="230" t="s">
        <v>179</v>
      </c>
    </row>
    <row r="142" spans="1:9" ht="15">
      <c r="A142" s="230" t="s">
        <v>174</v>
      </c>
      <c r="B142" s="230"/>
      <c r="C142" s="230" t="s">
        <v>20</v>
      </c>
      <c r="D142" s="231">
        <v>8</v>
      </c>
      <c r="E142" s="232">
        <v>7</v>
      </c>
      <c r="F142" s="232">
        <v>11</v>
      </c>
      <c r="G142" s="231">
        <v>8</v>
      </c>
      <c r="H142" s="231">
        <f t="shared" si="3"/>
        <v>34</v>
      </c>
      <c r="I142" s="230" t="s">
        <v>179</v>
      </c>
    </row>
    <row r="143" spans="1:9" ht="15">
      <c r="A143" s="230" t="s">
        <v>174</v>
      </c>
      <c r="B143" s="230"/>
      <c r="C143" s="230" t="s">
        <v>21</v>
      </c>
      <c r="D143" s="231">
        <v>2</v>
      </c>
      <c r="E143" s="232">
        <v>2</v>
      </c>
      <c r="F143" s="232">
        <v>3</v>
      </c>
      <c r="G143" s="231">
        <v>1</v>
      </c>
      <c r="H143" s="231">
        <f t="shared" si="3"/>
        <v>8</v>
      </c>
      <c r="I143" s="230" t="s">
        <v>179</v>
      </c>
    </row>
    <row r="144" spans="1:9" ht="15">
      <c r="A144" s="230" t="s">
        <v>174</v>
      </c>
      <c r="B144" s="230"/>
      <c r="C144" s="230" t="s">
        <v>22</v>
      </c>
      <c r="D144" s="231">
        <v>2</v>
      </c>
      <c r="E144" s="232">
        <v>2</v>
      </c>
      <c r="F144" s="232">
        <v>4</v>
      </c>
      <c r="G144" s="231">
        <v>2</v>
      </c>
      <c r="H144" s="231">
        <f t="shared" si="3"/>
        <v>10</v>
      </c>
      <c r="I144" s="230" t="s">
        <v>179</v>
      </c>
    </row>
    <row r="145" spans="1:9" ht="15">
      <c r="A145" s="226" t="s">
        <v>174</v>
      </c>
      <c r="B145" s="226">
        <v>43</v>
      </c>
      <c r="C145" s="226" t="s">
        <v>60</v>
      </c>
      <c r="D145" s="228">
        <v>17</v>
      </c>
      <c r="E145" s="229">
        <v>15</v>
      </c>
      <c r="F145" s="229">
        <v>15</v>
      </c>
      <c r="G145" s="228">
        <v>11</v>
      </c>
      <c r="H145" s="228">
        <f t="shared" si="3"/>
        <v>58</v>
      </c>
      <c r="I145" s="230" t="s">
        <v>179</v>
      </c>
    </row>
    <row r="146" spans="1:9" ht="15">
      <c r="A146" s="226" t="s">
        <v>174</v>
      </c>
      <c r="B146" s="226">
        <v>44</v>
      </c>
      <c r="C146" s="226" t="s">
        <v>61</v>
      </c>
      <c r="D146" s="228">
        <v>482</v>
      </c>
      <c r="E146" s="229">
        <v>450</v>
      </c>
      <c r="F146" s="229">
        <v>555</v>
      </c>
      <c r="G146" s="228">
        <f>SUM(G147:G150)</f>
        <v>456</v>
      </c>
      <c r="H146" s="228">
        <f t="shared" si="3"/>
        <v>1943</v>
      </c>
      <c r="I146" s="230" t="s">
        <v>179</v>
      </c>
    </row>
    <row r="147" spans="1:9" ht="15">
      <c r="A147" s="230" t="s">
        <v>174</v>
      </c>
      <c r="B147" s="230"/>
      <c r="C147" s="230" t="s">
        <v>19</v>
      </c>
      <c r="D147" s="231">
        <v>448</v>
      </c>
      <c r="E147" s="232">
        <v>408</v>
      </c>
      <c r="F147" s="232">
        <v>505</v>
      </c>
      <c r="G147" s="231">
        <v>425</v>
      </c>
      <c r="H147" s="231">
        <f t="shared" si="3"/>
        <v>1786</v>
      </c>
      <c r="I147" s="230" t="s">
        <v>179</v>
      </c>
    </row>
    <row r="148" spans="1:9" ht="15">
      <c r="A148" s="230" t="s">
        <v>174</v>
      </c>
      <c r="B148" s="230"/>
      <c r="C148" s="230" t="s">
        <v>20</v>
      </c>
      <c r="D148" s="231">
        <v>23</v>
      </c>
      <c r="E148" s="232">
        <v>28</v>
      </c>
      <c r="F148" s="232">
        <v>30</v>
      </c>
      <c r="G148" s="231">
        <v>21</v>
      </c>
      <c r="H148" s="231">
        <f t="shared" si="3"/>
        <v>102</v>
      </c>
      <c r="I148" s="230" t="s">
        <v>179</v>
      </c>
    </row>
    <row r="149" spans="1:9" ht="15">
      <c r="A149" s="230" t="s">
        <v>174</v>
      </c>
      <c r="B149" s="230"/>
      <c r="C149" s="230" t="s">
        <v>21</v>
      </c>
      <c r="D149" s="231">
        <v>5</v>
      </c>
      <c r="E149" s="232">
        <v>5</v>
      </c>
      <c r="F149" s="232">
        <v>8</v>
      </c>
      <c r="G149" s="231">
        <v>4</v>
      </c>
      <c r="H149" s="231">
        <f t="shared" si="3"/>
        <v>22</v>
      </c>
      <c r="I149" s="230" t="s">
        <v>179</v>
      </c>
    </row>
    <row r="150" spans="1:9" ht="15">
      <c r="A150" s="230" t="s">
        <v>174</v>
      </c>
      <c r="B150" s="230"/>
      <c r="C150" s="230" t="s">
        <v>22</v>
      </c>
      <c r="D150" s="231">
        <v>6</v>
      </c>
      <c r="E150" s="232">
        <v>9</v>
      </c>
      <c r="F150" s="232">
        <v>12</v>
      </c>
      <c r="G150" s="231">
        <v>6</v>
      </c>
      <c r="H150" s="231">
        <f t="shared" si="3"/>
        <v>33</v>
      </c>
      <c r="I150" s="230" t="s">
        <v>179</v>
      </c>
    </row>
    <row r="151" spans="1:9" ht="30">
      <c r="A151" s="226" t="s">
        <v>174</v>
      </c>
      <c r="B151" s="226">
        <v>45</v>
      </c>
      <c r="C151" s="227" t="s">
        <v>62</v>
      </c>
      <c r="D151" s="228">
        <v>4</v>
      </c>
      <c r="E151" s="229">
        <v>4</v>
      </c>
      <c r="F151" s="229">
        <v>4</v>
      </c>
      <c r="G151" s="228">
        <f>SUM(G152:G155)</f>
        <v>4</v>
      </c>
      <c r="H151" s="228">
        <f t="shared" si="3"/>
        <v>16</v>
      </c>
      <c r="I151" s="230" t="s">
        <v>179</v>
      </c>
    </row>
    <row r="152" spans="1:9" ht="15">
      <c r="A152" s="230" t="s">
        <v>174</v>
      </c>
      <c r="B152" s="230"/>
      <c r="C152" s="230" t="s">
        <v>19</v>
      </c>
      <c r="D152" s="231">
        <v>2</v>
      </c>
      <c r="E152" s="232">
        <v>2</v>
      </c>
      <c r="F152" s="232">
        <v>2</v>
      </c>
      <c r="G152" s="231">
        <v>2</v>
      </c>
      <c r="H152" s="231">
        <f t="shared" si="3"/>
        <v>8</v>
      </c>
      <c r="I152" s="230" t="s">
        <v>179</v>
      </c>
    </row>
    <row r="153" spans="1:9" ht="15">
      <c r="A153" s="230" t="s">
        <v>174</v>
      </c>
      <c r="B153" s="230"/>
      <c r="C153" s="230" t="s">
        <v>20</v>
      </c>
      <c r="D153" s="231">
        <v>1</v>
      </c>
      <c r="E153" s="232">
        <v>1</v>
      </c>
      <c r="F153" s="232">
        <v>1</v>
      </c>
      <c r="G153" s="231">
        <v>1</v>
      </c>
      <c r="H153" s="231">
        <f t="shared" si="3"/>
        <v>4</v>
      </c>
      <c r="I153" s="230" t="s">
        <v>179</v>
      </c>
    </row>
    <row r="154" spans="1:9" ht="15">
      <c r="A154" s="230" t="s">
        <v>174</v>
      </c>
      <c r="B154" s="230"/>
      <c r="C154" s="230" t="s">
        <v>21</v>
      </c>
      <c r="D154" s="231">
        <v>0</v>
      </c>
      <c r="E154" s="232">
        <v>0</v>
      </c>
      <c r="F154" s="232">
        <v>0</v>
      </c>
      <c r="G154" s="231">
        <v>0</v>
      </c>
      <c r="H154" s="231">
        <f t="shared" si="3"/>
        <v>0</v>
      </c>
      <c r="I154" s="230" t="s">
        <v>179</v>
      </c>
    </row>
    <row r="155" spans="1:9" ht="15">
      <c r="A155" s="230" t="s">
        <v>174</v>
      </c>
      <c r="B155" s="230"/>
      <c r="C155" s="230" t="s">
        <v>22</v>
      </c>
      <c r="D155" s="231">
        <v>1</v>
      </c>
      <c r="E155" s="232">
        <v>1</v>
      </c>
      <c r="F155" s="232">
        <v>1</v>
      </c>
      <c r="G155" s="231">
        <v>1</v>
      </c>
      <c r="H155" s="231">
        <f t="shared" si="3"/>
        <v>4</v>
      </c>
      <c r="I155" s="230" t="s">
        <v>179</v>
      </c>
    </row>
    <row r="156" spans="1:9" ht="30">
      <c r="A156" s="226" t="s">
        <v>174</v>
      </c>
      <c r="B156" s="226">
        <v>63</v>
      </c>
      <c r="C156" s="227" t="s">
        <v>83</v>
      </c>
      <c r="D156" s="228">
        <v>27</v>
      </c>
      <c r="E156" s="229">
        <v>22</v>
      </c>
      <c r="F156" s="229">
        <v>57</v>
      </c>
      <c r="G156" s="228">
        <f>SUM(G157:G160)</f>
        <v>42</v>
      </c>
      <c r="H156" s="228">
        <f t="shared" si="3"/>
        <v>148</v>
      </c>
      <c r="I156" s="230" t="s">
        <v>168</v>
      </c>
    </row>
    <row r="157" spans="1:9" ht="15">
      <c r="A157" s="230" t="s">
        <v>174</v>
      </c>
      <c r="B157" s="230"/>
      <c r="C157" s="230" t="s">
        <v>19</v>
      </c>
      <c r="D157" s="231">
        <v>0</v>
      </c>
      <c r="E157" s="232">
        <v>0</v>
      </c>
      <c r="F157" s="232">
        <v>0</v>
      </c>
      <c r="G157" s="231">
        <v>0</v>
      </c>
      <c r="H157" s="231">
        <f t="shared" si="3"/>
        <v>0</v>
      </c>
      <c r="I157" s="230" t="s">
        <v>168</v>
      </c>
    </row>
    <row r="158" spans="1:9" ht="15">
      <c r="A158" s="230" t="s">
        <v>174</v>
      </c>
      <c r="B158" s="230"/>
      <c r="C158" s="230" t="s">
        <v>20</v>
      </c>
      <c r="D158" s="231">
        <v>0</v>
      </c>
      <c r="E158" s="232">
        <v>0</v>
      </c>
      <c r="F158" s="232">
        <v>0</v>
      </c>
      <c r="G158" s="231">
        <v>0</v>
      </c>
      <c r="H158" s="231">
        <f t="shared" si="3"/>
        <v>0</v>
      </c>
      <c r="I158" s="230" t="s">
        <v>168</v>
      </c>
    </row>
    <row r="159" spans="1:9" ht="15">
      <c r="A159" s="230" t="s">
        <v>174</v>
      </c>
      <c r="B159" s="230"/>
      <c r="C159" s="230" t="s">
        <v>21</v>
      </c>
      <c r="D159" s="231">
        <v>0</v>
      </c>
      <c r="E159" s="232">
        <v>0</v>
      </c>
      <c r="F159" s="232">
        <v>0</v>
      </c>
      <c r="G159" s="231">
        <v>0</v>
      </c>
      <c r="H159" s="231">
        <f t="shared" si="3"/>
        <v>0</v>
      </c>
      <c r="I159" s="230" t="s">
        <v>168</v>
      </c>
    </row>
    <row r="160" spans="1:9" ht="15">
      <c r="A160" s="230" t="s">
        <v>174</v>
      </c>
      <c r="B160" s="230"/>
      <c r="C160" s="230" t="s">
        <v>22</v>
      </c>
      <c r="D160" s="231">
        <v>27</v>
      </c>
      <c r="E160" s="232">
        <v>22</v>
      </c>
      <c r="F160" s="232">
        <v>57</v>
      </c>
      <c r="G160" s="231">
        <v>42</v>
      </c>
      <c r="H160" s="231">
        <f t="shared" si="3"/>
        <v>148</v>
      </c>
      <c r="I160" s="230" t="s">
        <v>168</v>
      </c>
    </row>
    <row r="161" spans="1:9" ht="30">
      <c r="A161" s="226" t="s">
        <v>174</v>
      </c>
      <c r="B161" s="226">
        <v>64</v>
      </c>
      <c r="C161" s="227" t="s">
        <v>180</v>
      </c>
      <c r="D161" s="228">
        <v>0</v>
      </c>
      <c r="E161" s="229">
        <v>0</v>
      </c>
      <c r="F161" s="229">
        <v>0</v>
      </c>
      <c r="G161" s="228">
        <f>SUM(G162:G166)</f>
        <v>0</v>
      </c>
      <c r="H161" s="228">
        <f t="shared" si="3"/>
        <v>0</v>
      </c>
      <c r="I161" s="230" t="s">
        <v>167</v>
      </c>
    </row>
    <row r="162" spans="1:9" ht="15">
      <c r="A162" s="230" t="s">
        <v>174</v>
      </c>
      <c r="B162" s="230"/>
      <c r="C162" s="230" t="s">
        <v>181</v>
      </c>
      <c r="D162" s="231">
        <v>0</v>
      </c>
      <c r="E162" s="232">
        <v>0</v>
      </c>
      <c r="F162" s="232">
        <v>0</v>
      </c>
      <c r="G162" s="231">
        <v>0</v>
      </c>
      <c r="H162" s="231">
        <f t="shared" si="3"/>
        <v>0</v>
      </c>
      <c r="I162" s="230" t="s">
        <v>167</v>
      </c>
    </row>
    <row r="163" spans="1:9" ht="15">
      <c r="A163" s="230" t="s">
        <v>174</v>
      </c>
      <c r="B163" s="230"/>
      <c r="C163" s="230" t="s">
        <v>19</v>
      </c>
      <c r="D163" s="231">
        <v>0</v>
      </c>
      <c r="E163" s="232">
        <v>0</v>
      </c>
      <c r="F163" s="232">
        <v>0</v>
      </c>
      <c r="G163" s="231">
        <v>0</v>
      </c>
      <c r="H163" s="231">
        <f t="shared" si="3"/>
        <v>0</v>
      </c>
      <c r="I163" s="230" t="s">
        <v>167</v>
      </c>
    </row>
    <row r="164" spans="1:9" ht="15">
      <c r="A164" s="230" t="s">
        <v>174</v>
      </c>
      <c r="B164" s="230"/>
      <c r="C164" s="230" t="s">
        <v>20</v>
      </c>
      <c r="D164" s="231">
        <v>0</v>
      </c>
      <c r="E164" s="232">
        <v>0</v>
      </c>
      <c r="F164" s="232">
        <v>0</v>
      </c>
      <c r="G164" s="231">
        <v>0</v>
      </c>
      <c r="H164" s="231">
        <f t="shared" si="3"/>
        <v>0</v>
      </c>
      <c r="I164" s="230" t="s">
        <v>167</v>
      </c>
    </row>
    <row r="165" spans="1:9" ht="15">
      <c r="A165" s="230" t="s">
        <v>174</v>
      </c>
      <c r="B165" s="230"/>
      <c r="C165" s="230" t="s">
        <v>21</v>
      </c>
      <c r="D165" s="231">
        <v>0</v>
      </c>
      <c r="E165" s="232">
        <v>0</v>
      </c>
      <c r="F165" s="232">
        <v>0</v>
      </c>
      <c r="G165" s="231">
        <v>0</v>
      </c>
      <c r="H165" s="231">
        <f t="shared" si="3"/>
        <v>0</v>
      </c>
      <c r="I165" s="230" t="s">
        <v>167</v>
      </c>
    </row>
    <row r="166" spans="1:9" ht="15">
      <c r="A166" s="230" t="s">
        <v>174</v>
      </c>
      <c r="B166" s="230"/>
      <c r="C166" s="230" t="s">
        <v>22</v>
      </c>
      <c r="D166" s="231">
        <v>0</v>
      </c>
      <c r="E166" s="232">
        <v>0</v>
      </c>
      <c r="F166" s="232">
        <v>0</v>
      </c>
      <c r="G166" s="231">
        <v>0</v>
      </c>
      <c r="H166" s="231">
        <f t="shared" si="3"/>
        <v>0</v>
      </c>
      <c r="I166" s="230" t="s">
        <v>167</v>
      </c>
    </row>
    <row r="167" spans="1:9" ht="30">
      <c r="A167" s="226" t="s">
        <v>174</v>
      </c>
      <c r="B167" s="226">
        <v>65</v>
      </c>
      <c r="C167" s="227" t="s">
        <v>182</v>
      </c>
      <c r="D167" s="228">
        <v>141041.28</v>
      </c>
      <c r="E167" s="229">
        <v>38257.46</v>
      </c>
      <c r="F167" s="229">
        <v>168911.37000000005</v>
      </c>
      <c r="G167" s="228">
        <f>SUM(G168:G172)</f>
        <v>139182</v>
      </c>
      <c r="H167" s="228">
        <f t="shared" si="3"/>
        <v>487392.11000000004</v>
      </c>
      <c r="I167" s="230" t="s">
        <v>168</v>
      </c>
    </row>
    <row r="168" spans="1:9" ht="15">
      <c r="A168" s="230" t="s">
        <v>174</v>
      </c>
      <c r="B168" s="230"/>
      <c r="C168" s="230" t="s">
        <v>183</v>
      </c>
      <c r="D168" s="231">
        <v>0</v>
      </c>
      <c r="E168" s="232">
        <v>0</v>
      </c>
      <c r="F168" s="232">
        <v>0</v>
      </c>
      <c r="G168" s="231">
        <v>0</v>
      </c>
      <c r="H168" s="231">
        <f t="shared" si="3"/>
        <v>0</v>
      </c>
      <c r="I168" s="230" t="s">
        <v>168</v>
      </c>
    </row>
    <row r="169" spans="1:9" ht="15">
      <c r="A169" s="230" t="s">
        <v>174</v>
      </c>
      <c r="B169" s="230"/>
      <c r="C169" s="230" t="s">
        <v>19</v>
      </c>
      <c r="D169" s="231">
        <v>0</v>
      </c>
      <c r="E169" s="232">
        <v>0</v>
      </c>
      <c r="F169" s="232">
        <v>0</v>
      </c>
      <c r="G169" s="231">
        <v>0</v>
      </c>
      <c r="H169" s="231">
        <f t="shared" si="3"/>
        <v>0</v>
      </c>
      <c r="I169" s="230" t="s">
        <v>168</v>
      </c>
    </row>
    <row r="170" spans="1:9" ht="15">
      <c r="A170" s="230" t="s">
        <v>174</v>
      </c>
      <c r="B170" s="230"/>
      <c r="C170" s="230" t="s">
        <v>20</v>
      </c>
      <c r="D170" s="231">
        <v>0</v>
      </c>
      <c r="E170" s="232">
        <v>0</v>
      </c>
      <c r="F170" s="232">
        <v>0</v>
      </c>
      <c r="G170" s="231">
        <v>0</v>
      </c>
      <c r="H170" s="231">
        <f t="shared" si="3"/>
        <v>0</v>
      </c>
      <c r="I170" s="230" t="s">
        <v>168</v>
      </c>
    </row>
    <row r="171" spans="1:9" ht="15">
      <c r="A171" s="230" t="s">
        <v>174</v>
      </c>
      <c r="B171" s="230"/>
      <c r="C171" s="230" t="s">
        <v>21</v>
      </c>
      <c r="D171" s="231">
        <v>0</v>
      </c>
      <c r="E171" s="232">
        <v>0</v>
      </c>
      <c r="F171" s="232">
        <v>0</v>
      </c>
      <c r="G171" s="231">
        <v>0</v>
      </c>
      <c r="H171" s="231">
        <f t="shared" si="3"/>
        <v>0</v>
      </c>
      <c r="I171" s="230" t="s">
        <v>168</v>
      </c>
    </row>
    <row r="172" spans="1:9" ht="15">
      <c r="A172" s="230" t="s">
        <v>174</v>
      </c>
      <c r="B172" s="230"/>
      <c r="C172" s="230" t="s">
        <v>22</v>
      </c>
      <c r="D172" s="231">
        <v>141041.28</v>
      </c>
      <c r="E172" s="232">
        <v>38257.46</v>
      </c>
      <c r="F172" s="232">
        <v>168911.37000000005</v>
      </c>
      <c r="G172" s="231">
        <v>139182</v>
      </c>
      <c r="H172" s="231">
        <f t="shared" si="3"/>
        <v>487392.11000000004</v>
      </c>
      <c r="I172" s="230" t="s">
        <v>168</v>
      </c>
    </row>
    <row r="173" spans="1:9" ht="15">
      <c r="A173" s="234" t="s">
        <v>184</v>
      </c>
      <c r="B173" s="234">
        <v>15</v>
      </c>
      <c r="C173" s="234" t="s">
        <v>185</v>
      </c>
      <c r="D173" s="235">
        <v>5</v>
      </c>
      <c r="E173" s="236">
        <v>2</v>
      </c>
      <c r="F173" s="236">
        <v>10</v>
      </c>
      <c r="G173" s="235">
        <f>SUM(G174:G178)</f>
        <v>9</v>
      </c>
      <c r="H173" s="235">
        <f t="shared" si="3"/>
        <v>26</v>
      </c>
      <c r="I173" s="237" t="s">
        <v>170</v>
      </c>
    </row>
    <row r="174" spans="1:9" ht="15">
      <c r="A174" s="237" t="s">
        <v>184</v>
      </c>
      <c r="B174" s="237"/>
      <c r="C174" s="237" t="s">
        <v>186</v>
      </c>
      <c r="D174" s="238">
        <v>0</v>
      </c>
      <c r="E174" s="239">
        <v>0</v>
      </c>
      <c r="F174" s="239">
        <v>0</v>
      </c>
      <c r="G174" s="238">
        <v>0</v>
      </c>
      <c r="H174" s="238">
        <f t="shared" si="3"/>
        <v>0</v>
      </c>
      <c r="I174" s="237" t="s">
        <v>170</v>
      </c>
    </row>
    <row r="175" spans="1:9" ht="15">
      <c r="A175" s="237" t="s">
        <v>184</v>
      </c>
      <c r="B175" s="237"/>
      <c r="C175" s="237" t="s">
        <v>19</v>
      </c>
      <c r="D175" s="238">
        <v>2</v>
      </c>
      <c r="E175" s="239">
        <v>2</v>
      </c>
      <c r="F175" s="239">
        <v>5</v>
      </c>
      <c r="G175" s="238">
        <v>5</v>
      </c>
      <c r="H175" s="238">
        <f t="shared" si="3"/>
        <v>14</v>
      </c>
      <c r="I175" s="237" t="s">
        <v>170</v>
      </c>
    </row>
    <row r="176" spans="1:9" ht="15">
      <c r="A176" s="237" t="s">
        <v>184</v>
      </c>
      <c r="B176" s="237"/>
      <c r="C176" s="237" t="s">
        <v>20</v>
      </c>
      <c r="D176" s="238">
        <v>2</v>
      </c>
      <c r="E176" s="239">
        <v>0</v>
      </c>
      <c r="F176" s="239">
        <v>1</v>
      </c>
      <c r="G176" s="238">
        <v>2</v>
      </c>
      <c r="H176" s="238">
        <f t="shared" si="3"/>
        <v>5</v>
      </c>
      <c r="I176" s="237" t="s">
        <v>170</v>
      </c>
    </row>
    <row r="177" spans="1:9" ht="15">
      <c r="A177" s="237" t="s">
        <v>184</v>
      </c>
      <c r="B177" s="237"/>
      <c r="C177" s="237" t="s">
        <v>21</v>
      </c>
      <c r="D177" s="238">
        <v>0</v>
      </c>
      <c r="E177" s="239">
        <v>0</v>
      </c>
      <c r="F177" s="239">
        <v>0</v>
      </c>
      <c r="G177" s="238">
        <v>1</v>
      </c>
      <c r="H177" s="238">
        <f t="shared" si="3"/>
        <v>1</v>
      </c>
      <c r="I177" s="237" t="s">
        <v>170</v>
      </c>
    </row>
    <row r="178" spans="1:9" ht="15">
      <c r="A178" s="237" t="s">
        <v>184</v>
      </c>
      <c r="B178" s="237"/>
      <c r="C178" s="237" t="s">
        <v>22</v>
      </c>
      <c r="D178" s="238">
        <v>1</v>
      </c>
      <c r="E178" s="239">
        <v>0</v>
      </c>
      <c r="F178" s="239">
        <v>4</v>
      </c>
      <c r="G178" s="238">
        <v>1</v>
      </c>
      <c r="H178" s="238">
        <f t="shared" si="3"/>
        <v>6</v>
      </c>
      <c r="I178" s="237" t="s">
        <v>170</v>
      </c>
    </row>
    <row r="179" spans="1:9" ht="30">
      <c r="A179" s="234" t="s">
        <v>184</v>
      </c>
      <c r="B179" s="234">
        <v>31</v>
      </c>
      <c r="C179" s="240" t="s">
        <v>48</v>
      </c>
      <c r="D179" s="235">
        <v>285.6</v>
      </c>
      <c r="E179" s="236">
        <v>277.6000000000001</v>
      </c>
      <c r="F179" s="236">
        <v>378.40000000000015</v>
      </c>
      <c r="G179" s="235">
        <v>302</v>
      </c>
      <c r="H179" s="235">
        <f t="shared" si="3"/>
        <v>1243.6000000000001</v>
      </c>
      <c r="I179" s="237" t="s">
        <v>177</v>
      </c>
    </row>
    <row r="180" spans="1:9" ht="30">
      <c r="A180" s="234" t="s">
        <v>184</v>
      </c>
      <c r="B180" s="234">
        <v>53</v>
      </c>
      <c r="C180" s="240" t="s">
        <v>70</v>
      </c>
      <c r="D180" s="235">
        <v>424</v>
      </c>
      <c r="E180" s="236">
        <v>440</v>
      </c>
      <c r="F180" s="236">
        <v>584</v>
      </c>
      <c r="G180" s="235">
        <f>SUM(G181:G184)</f>
        <v>288</v>
      </c>
      <c r="H180" s="235">
        <f t="shared" si="3"/>
        <v>1736</v>
      </c>
      <c r="I180" s="237" t="s">
        <v>163</v>
      </c>
    </row>
    <row r="181" spans="1:9" ht="15">
      <c r="A181" s="237" t="s">
        <v>184</v>
      </c>
      <c r="B181" s="237"/>
      <c r="C181" s="237" t="s">
        <v>71</v>
      </c>
      <c r="D181" s="238">
        <v>212</v>
      </c>
      <c r="E181" s="239">
        <v>220</v>
      </c>
      <c r="F181" s="239">
        <v>292</v>
      </c>
      <c r="G181" s="238">
        <v>144</v>
      </c>
      <c r="H181" s="238">
        <f t="shared" si="3"/>
        <v>868</v>
      </c>
      <c r="I181" s="237" t="s">
        <v>163</v>
      </c>
    </row>
    <row r="182" spans="1:9" ht="15">
      <c r="A182" s="237" t="s">
        <v>184</v>
      </c>
      <c r="B182" s="237"/>
      <c r="C182" s="237" t="s">
        <v>72</v>
      </c>
      <c r="D182" s="238">
        <v>106</v>
      </c>
      <c r="E182" s="239">
        <v>110</v>
      </c>
      <c r="F182" s="239">
        <v>146</v>
      </c>
      <c r="G182" s="238">
        <v>72</v>
      </c>
      <c r="H182" s="238">
        <f t="shared" si="3"/>
        <v>434</v>
      </c>
      <c r="I182" s="237" t="s">
        <v>163</v>
      </c>
    </row>
    <row r="183" spans="1:9" ht="15">
      <c r="A183" s="237" t="s">
        <v>184</v>
      </c>
      <c r="B183" s="237"/>
      <c r="C183" s="237" t="s">
        <v>73</v>
      </c>
      <c r="D183" s="238">
        <v>106</v>
      </c>
      <c r="E183" s="239">
        <v>110</v>
      </c>
      <c r="F183" s="239">
        <v>146</v>
      </c>
      <c r="G183" s="238">
        <v>72</v>
      </c>
      <c r="H183" s="238">
        <f t="shared" si="3"/>
        <v>434</v>
      </c>
      <c r="I183" s="237" t="s">
        <v>163</v>
      </c>
    </row>
    <row r="184" spans="1:9" ht="15">
      <c r="A184" s="237" t="s">
        <v>184</v>
      </c>
      <c r="B184" s="237"/>
      <c r="C184" s="237"/>
      <c r="D184" s="238">
        <v>0</v>
      </c>
      <c r="E184" s="239">
        <v>0</v>
      </c>
      <c r="F184" s="239">
        <v>0</v>
      </c>
      <c r="G184" s="238">
        <v>0</v>
      </c>
      <c r="H184" s="238">
        <f t="shared" si="3"/>
        <v>0</v>
      </c>
      <c r="I184" s="237" t="s">
        <v>163</v>
      </c>
    </row>
    <row r="185" spans="1:9" ht="15">
      <c r="A185" s="241" t="s">
        <v>187</v>
      </c>
      <c r="B185" s="241">
        <v>1</v>
      </c>
      <c r="C185" s="241" t="s">
        <v>13</v>
      </c>
      <c r="D185" s="242">
        <v>341120</v>
      </c>
      <c r="E185" s="243">
        <v>341120</v>
      </c>
      <c r="F185" s="243">
        <v>341120</v>
      </c>
      <c r="G185" s="242">
        <v>341120</v>
      </c>
      <c r="H185" s="242">
        <f>G185</f>
        <v>341120</v>
      </c>
      <c r="I185" s="244" t="s">
        <v>162</v>
      </c>
    </row>
    <row r="186" spans="1:9" ht="15">
      <c r="A186" s="241" t="s">
        <v>187</v>
      </c>
      <c r="B186" s="241">
        <v>2</v>
      </c>
      <c r="C186" s="241" t="s">
        <v>14</v>
      </c>
      <c r="D186" s="242">
        <v>287299</v>
      </c>
      <c r="E186" s="243">
        <v>287584</v>
      </c>
      <c r="F186" s="243">
        <v>287546</v>
      </c>
      <c r="G186" s="242">
        <v>288072</v>
      </c>
      <c r="H186" s="245">
        <f>G186</f>
        <v>288072</v>
      </c>
      <c r="I186" s="244" t="s">
        <v>162</v>
      </c>
    </row>
    <row r="187" spans="1:9" ht="15">
      <c r="A187" s="241" t="s">
        <v>187</v>
      </c>
      <c r="B187" s="241">
        <v>3</v>
      </c>
      <c r="C187" s="241" t="s">
        <v>15</v>
      </c>
      <c r="D187" s="242">
        <v>1589</v>
      </c>
      <c r="E187" s="243">
        <v>1589</v>
      </c>
      <c r="F187" s="243">
        <v>1589</v>
      </c>
      <c r="G187" s="242">
        <v>1589</v>
      </c>
      <c r="H187" s="242">
        <f>G187</f>
        <v>1589</v>
      </c>
      <c r="I187" s="244" t="s">
        <v>188</v>
      </c>
    </row>
    <row r="188" spans="1:9" ht="15">
      <c r="A188" s="241" t="s">
        <v>187</v>
      </c>
      <c r="B188" s="241">
        <v>4</v>
      </c>
      <c r="C188" s="241" t="s">
        <v>16</v>
      </c>
      <c r="D188" s="242">
        <v>2169.155</v>
      </c>
      <c r="E188" s="243">
        <v>2208.383</v>
      </c>
      <c r="F188" s="243">
        <v>2208.383</v>
      </c>
      <c r="G188" s="246">
        <v>2208.38</v>
      </c>
      <c r="H188" s="246">
        <f>G188</f>
        <v>2208.38</v>
      </c>
      <c r="I188" s="244" t="s">
        <v>188</v>
      </c>
    </row>
    <row r="189" spans="1:9" ht="15">
      <c r="A189" s="241" t="s">
        <v>187</v>
      </c>
      <c r="B189" s="241">
        <v>5</v>
      </c>
      <c r="C189" s="241" t="s">
        <v>17</v>
      </c>
      <c r="D189" s="242">
        <v>2227.36</v>
      </c>
      <c r="E189" s="243">
        <v>2217.187</v>
      </c>
      <c r="F189" s="243">
        <v>2215.674</v>
      </c>
      <c r="G189" s="246">
        <v>2310.13</v>
      </c>
      <c r="H189" s="246">
        <f>G189</f>
        <v>2310.13</v>
      </c>
      <c r="I189" s="244" t="s">
        <v>188</v>
      </c>
    </row>
    <row r="190" spans="1:9" ht="15">
      <c r="A190" s="241" t="s">
        <v>187</v>
      </c>
      <c r="B190" s="241">
        <v>23</v>
      </c>
      <c r="C190" s="241" t="s">
        <v>39</v>
      </c>
      <c r="D190" s="242">
        <v>0</v>
      </c>
      <c r="E190" s="243">
        <v>0</v>
      </c>
      <c r="F190" s="243">
        <v>0</v>
      </c>
      <c r="G190" s="242">
        <v>0</v>
      </c>
      <c r="H190" s="242">
        <f t="shared" si="3"/>
        <v>0</v>
      </c>
      <c r="I190" s="244" t="s">
        <v>188</v>
      </c>
    </row>
    <row r="191" spans="1:9" ht="15">
      <c r="A191" s="241" t="s">
        <v>187</v>
      </c>
      <c r="B191" s="241">
        <v>24</v>
      </c>
      <c r="C191" s="241" t="s">
        <v>103</v>
      </c>
      <c r="D191" s="247">
        <v>0.571456150414397</v>
      </c>
      <c r="E191" s="248">
        <v>0.4441966594507364</v>
      </c>
      <c r="F191" s="248">
        <v>0.42621632577712404</v>
      </c>
      <c r="G191" s="248">
        <v>0.2728</v>
      </c>
      <c r="H191" s="247">
        <f>(D191+E191+F191+G191)/4</f>
        <v>0.42866728391056436</v>
      </c>
      <c r="I191" s="244" t="s">
        <v>167</v>
      </c>
    </row>
    <row r="192" spans="1:9" ht="30">
      <c r="A192" s="256" t="s">
        <v>187</v>
      </c>
      <c r="B192" s="257">
        <v>26</v>
      </c>
      <c r="C192" s="258" t="s">
        <v>189</v>
      </c>
      <c r="D192" s="259">
        <v>1858994.2</v>
      </c>
      <c r="E192" s="260">
        <v>2351789.4</v>
      </c>
      <c r="F192" s="260">
        <v>2114677.5</v>
      </c>
      <c r="G192" s="259">
        <v>1930256</v>
      </c>
      <c r="H192" s="259">
        <f t="shared" si="3"/>
        <v>8255717.1</v>
      </c>
      <c r="I192" s="261" t="s">
        <v>190</v>
      </c>
    </row>
    <row r="193" spans="1:9" ht="15">
      <c r="A193" s="241" t="s">
        <v>187</v>
      </c>
      <c r="B193" s="241">
        <v>27</v>
      </c>
      <c r="C193" s="241" t="s">
        <v>44</v>
      </c>
      <c r="D193" s="249">
        <v>3.9131</v>
      </c>
      <c r="E193" s="250">
        <v>3.9131</v>
      </c>
      <c r="F193" s="250">
        <v>3.9131</v>
      </c>
      <c r="G193" s="250">
        <v>3.9131</v>
      </c>
      <c r="H193" s="251">
        <f>(D193+E193+F193+G193)/4</f>
        <v>3.9131</v>
      </c>
      <c r="I193" s="244" t="s">
        <v>162</v>
      </c>
    </row>
    <row r="194" spans="1:9" ht="30">
      <c r="A194" s="241" t="s">
        <v>187</v>
      </c>
      <c r="B194" s="241">
        <v>35</v>
      </c>
      <c r="C194" s="252" t="s">
        <v>191</v>
      </c>
      <c r="D194" s="241">
        <v>3</v>
      </c>
      <c r="E194" s="243">
        <v>0</v>
      </c>
      <c r="F194" s="243">
        <v>0</v>
      </c>
      <c r="G194" s="241">
        <f>SUM(G195:G199)</f>
        <v>0</v>
      </c>
      <c r="H194" s="241">
        <f t="shared" si="3"/>
        <v>3</v>
      </c>
      <c r="I194" s="244" t="s">
        <v>177</v>
      </c>
    </row>
    <row r="195" spans="1:9" ht="15">
      <c r="A195" s="244" t="s">
        <v>187</v>
      </c>
      <c r="B195" s="244"/>
      <c r="C195" s="244" t="s">
        <v>192</v>
      </c>
      <c r="D195" s="244">
        <v>0</v>
      </c>
      <c r="E195" s="243">
        <v>0</v>
      </c>
      <c r="F195" s="243">
        <v>0</v>
      </c>
      <c r="G195" s="244">
        <v>0</v>
      </c>
      <c r="H195" s="244">
        <f t="shared" si="3"/>
        <v>0</v>
      </c>
      <c r="I195" s="244" t="s">
        <v>177</v>
      </c>
    </row>
    <row r="196" spans="1:9" ht="15">
      <c r="A196" s="244" t="s">
        <v>187</v>
      </c>
      <c r="B196" s="244"/>
      <c r="C196" s="244" t="s">
        <v>19</v>
      </c>
      <c r="D196" s="244">
        <v>3</v>
      </c>
      <c r="E196" s="243">
        <v>0</v>
      </c>
      <c r="F196" s="243">
        <v>0</v>
      </c>
      <c r="G196" s="244">
        <v>0</v>
      </c>
      <c r="H196" s="244">
        <f t="shared" si="3"/>
        <v>3</v>
      </c>
      <c r="I196" s="244" t="s">
        <v>177</v>
      </c>
    </row>
    <row r="197" spans="1:9" ht="15">
      <c r="A197" s="244" t="s">
        <v>187</v>
      </c>
      <c r="B197" s="244"/>
      <c r="C197" s="244" t="s">
        <v>20</v>
      </c>
      <c r="D197" s="244">
        <v>0</v>
      </c>
      <c r="E197" s="243">
        <v>0</v>
      </c>
      <c r="F197" s="243">
        <v>0</v>
      </c>
      <c r="G197" s="244">
        <v>0</v>
      </c>
      <c r="H197" s="244">
        <f t="shared" si="3"/>
        <v>0</v>
      </c>
      <c r="I197" s="244" t="s">
        <v>177</v>
      </c>
    </row>
    <row r="198" spans="1:9" ht="15">
      <c r="A198" s="244" t="s">
        <v>187</v>
      </c>
      <c r="B198" s="244"/>
      <c r="C198" s="244" t="s">
        <v>21</v>
      </c>
      <c r="D198" s="244">
        <v>0</v>
      </c>
      <c r="E198" s="243">
        <v>0</v>
      </c>
      <c r="F198" s="243">
        <v>0</v>
      </c>
      <c r="G198" s="244">
        <v>0</v>
      </c>
      <c r="H198" s="244">
        <f t="shared" si="3"/>
        <v>0</v>
      </c>
      <c r="I198" s="244" t="s">
        <v>177</v>
      </c>
    </row>
    <row r="199" spans="1:9" ht="15">
      <c r="A199" s="244" t="s">
        <v>187</v>
      </c>
      <c r="B199" s="244"/>
      <c r="C199" s="244" t="s">
        <v>22</v>
      </c>
      <c r="D199" s="244">
        <v>0</v>
      </c>
      <c r="E199" s="243">
        <v>0</v>
      </c>
      <c r="F199" s="243">
        <v>0</v>
      </c>
      <c r="G199" s="244">
        <v>0</v>
      </c>
      <c r="H199" s="244">
        <f t="shared" si="3"/>
        <v>0</v>
      </c>
      <c r="I199" s="244" t="s">
        <v>177</v>
      </c>
    </row>
    <row r="200" spans="1:9" ht="15">
      <c r="A200" s="241" t="s">
        <v>187</v>
      </c>
      <c r="B200" s="241">
        <v>46</v>
      </c>
      <c r="C200" s="241" t="s">
        <v>63</v>
      </c>
      <c r="D200" s="241">
        <v>24</v>
      </c>
      <c r="E200" s="243">
        <v>24</v>
      </c>
      <c r="F200" s="243">
        <v>24</v>
      </c>
      <c r="G200" s="243">
        <v>24</v>
      </c>
      <c r="H200" s="241">
        <v>24</v>
      </c>
      <c r="I200" s="244" t="s">
        <v>162</v>
      </c>
    </row>
    <row r="201" spans="1:9" ht="15">
      <c r="A201" s="244" t="s">
        <v>187</v>
      </c>
      <c r="B201" s="244"/>
      <c r="C201" s="244" t="s">
        <v>19</v>
      </c>
      <c r="D201" s="244">
        <v>24</v>
      </c>
      <c r="E201" s="243">
        <v>24</v>
      </c>
      <c r="F201" s="243">
        <v>24</v>
      </c>
      <c r="G201" s="243">
        <v>24</v>
      </c>
      <c r="H201" s="244">
        <v>24</v>
      </c>
      <c r="I201" s="244" t="s">
        <v>162</v>
      </c>
    </row>
    <row r="202" spans="1:9" ht="15">
      <c r="A202" s="244" t="s">
        <v>187</v>
      </c>
      <c r="B202" s="244"/>
      <c r="C202" s="244" t="s">
        <v>20</v>
      </c>
      <c r="D202" s="244">
        <v>24</v>
      </c>
      <c r="E202" s="243">
        <v>24</v>
      </c>
      <c r="F202" s="243">
        <v>24</v>
      </c>
      <c r="G202" s="243">
        <v>24</v>
      </c>
      <c r="H202" s="244">
        <v>24</v>
      </c>
      <c r="I202" s="244" t="s">
        <v>162</v>
      </c>
    </row>
    <row r="203" spans="1:9" ht="15">
      <c r="A203" s="244" t="s">
        <v>187</v>
      </c>
      <c r="B203" s="244"/>
      <c r="C203" s="244" t="s">
        <v>21</v>
      </c>
      <c r="D203" s="244">
        <v>24</v>
      </c>
      <c r="E203" s="243">
        <v>24</v>
      </c>
      <c r="F203" s="243">
        <v>24</v>
      </c>
      <c r="G203" s="243">
        <v>24</v>
      </c>
      <c r="H203" s="244">
        <v>24</v>
      </c>
      <c r="I203" s="244" t="s">
        <v>162</v>
      </c>
    </row>
    <row r="204" spans="1:9" ht="15">
      <c r="A204" s="244" t="s">
        <v>187</v>
      </c>
      <c r="B204" s="244"/>
      <c r="C204" s="244" t="s">
        <v>22</v>
      </c>
      <c r="D204" s="244">
        <v>24</v>
      </c>
      <c r="E204" s="243">
        <v>24</v>
      </c>
      <c r="F204" s="243">
        <v>24</v>
      </c>
      <c r="G204" s="243">
        <v>24</v>
      </c>
      <c r="H204" s="244">
        <v>24</v>
      </c>
      <c r="I204" s="244" t="s">
        <v>162</v>
      </c>
    </row>
    <row r="205" spans="1:9" ht="15">
      <c r="A205" s="241" t="s">
        <v>187</v>
      </c>
      <c r="B205" s="241">
        <v>47</v>
      </c>
      <c r="C205" s="241" t="s">
        <v>64</v>
      </c>
      <c r="D205" s="246">
        <v>942.233</v>
      </c>
      <c r="E205" s="250">
        <v>942.2330000000001</v>
      </c>
      <c r="F205" s="250">
        <v>942.2330000000001</v>
      </c>
      <c r="G205" s="246">
        <v>942.23</v>
      </c>
      <c r="H205" s="246">
        <f>D205</f>
        <v>942.233</v>
      </c>
      <c r="I205" s="244" t="s">
        <v>188</v>
      </c>
    </row>
    <row r="206" spans="1:9" ht="15">
      <c r="A206" s="241" t="s">
        <v>187</v>
      </c>
      <c r="B206" s="241">
        <v>48</v>
      </c>
      <c r="C206" s="241" t="s">
        <v>65</v>
      </c>
      <c r="D206" s="246">
        <v>1191.494</v>
      </c>
      <c r="E206" s="250">
        <v>1191.504</v>
      </c>
      <c r="F206" s="250">
        <v>1191.494</v>
      </c>
      <c r="G206" s="246">
        <v>1194.56</v>
      </c>
      <c r="H206" s="246">
        <f>G206</f>
        <v>1194.56</v>
      </c>
      <c r="I206" s="244" t="s">
        <v>188</v>
      </c>
    </row>
    <row r="207" spans="1:9" ht="15">
      <c r="A207" s="241" t="s">
        <v>187</v>
      </c>
      <c r="B207" s="241">
        <v>49</v>
      </c>
      <c r="C207" s="241" t="s">
        <v>66</v>
      </c>
      <c r="D207" s="246">
        <v>204866</v>
      </c>
      <c r="E207" s="243">
        <v>205444</v>
      </c>
      <c r="F207" s="243">
        <v>205440</v>
      </c>
      <c r="G207" s="246">
        <v>205627</v>
      </c>
      <c r="H207" s="246">
        <f>G207</f>
        <v>205627</v>
      </c>
      <c r="I207" s="244" t="s">
        <v>162</v>
      </c>
    </row>
    <row r="208" spans="1:9" ht="15">
      <c r="A208" s="241" t="s">
        <v>187</v>
      </c>
      <c r="B208" s="241">
        <v>50</v>
      </c>
      <c r="C208" s="241" t="s">
        <v>67</v>
      </c>
      <c r="D208" s="246">
        <v>0.749838892385148</v>
      </c>
      <c r="E208" s="253">
        <v>0.7498451856513529</v>
      </c>
      <c r="F208" s="253">
        <v>0.7498388923851479</v>
      </c>
      <c r="G208" s="246">
        <v>0.75</v>
      </c>
      <c r="H208" s="246">
        <f>(D208+E208+F208+G208)/4</f>
        <v>0.7498807426054123</v>
      </c>
      <c r="I208" s="244" t="s">
        <v>188</v>
      </c>
    </row>
    <row r="209" spans="1:9" ht="15">
      <c r="A209" s="241" t="s">
        <v>187</v>
      </c>
      <c r="B209" s="241">
        <v>60</v>
      </c>
      <c r="C209" s="241" t="s">
        <v>193</v>
      </c>
      <c r="D209" s="246">
        <v>4.1311</v>
      </c>
      <c r="E209" s="250">
        <v>4.1311</v>
      </c>
      <c r="F209" s="250">
        <v>4.1311</v>
      </c>
      <c r="G209" s="246">
        <v>4.13</v>
      </c>
      <c r="H209" s="246">
        <f>(D209+E209+F209+G209)/4</f>
        <v>4.130825</v>
      </c>
      <c r="I209" s="244" t="s">
        <v>162</v>
      </c>
    </row>
    <row r="210" spans="1:9" ht="15">
      <c r="A210" s="241"/>
      <c r="B210" s="241">
        <v>61</v>
      </c>
      <c r="C210" s="254" t="s">
        <v>194</v>
      </c>
      <c r="D210" s="246"/>
      <c r="E210" s="250">
        <v>1.6786</v>
      </c>
      <c r="F210" s="250">
        <v>1.6786</v>
      </c>
      <c r="G210" s="246">
        <v>1.68</v>
      </c>
      <c r="H210" s="246">
        <f>(E210+F210+G210)/3</f>
        <v>1.6790666666666667</v>
      </c>
      <c r="I210" s="244"/>
    </row>
    <row r="211" spans="1:9" ht="30">
      <c r="A211" s="241" t="s">
        <v>187</v>
      </c>
      <c r="B211" s="241">
        <v>62</v>
      </c>
      <c r="C211" s="252" t="s">
        <v>96</v>
      </c>
      <c r="D211" s="246">
        <v>1789955.48</v>
      </c>
      <c r="E211" s="243">
        <v>1647060.52</v>
      </c>
      <c r="F211" s="243">
        <v>1664132</v>
      </c>
      <c r="G211" s="246">
        <v>1697901</v>
      </c>
      <c r="H211" s="246">
        <f>D211+E211+F211+G211</f>
        <v>6799049</v>
      </c>
      <c r="I211" s="244" t="s">
        <v>190</v>
      </c>
    </row>
    <row r="212" ht="15">
      <c r="E212" s="25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60.00390625" style="0" customWidth="1"/>
    <col min="4" max="4" width="11.8515625" style="0" bestFit="1" customWidth="1"/>
    <col min="5" max="5" width="11.140625" style="0" customWidth="1"/>
    <col min="6" max="6" width="11.7109375" style="0" bestFit="1" customWidth="1"/>
    <col min="7" max="7" width="16.421875" style="0" bestFit="1" customWidth="1"/>
    <col min="8" max="8" width="12.7109375" style="0" customWidth="1"/>
    <col min="9" max="9" width="32.00390625" style="0" customWidth="1"/>
  </cols>
  <sheetData>
    <row r="2" ht="15.75" customHeight="1"/>
    <row r="3" ht="12.75">
      <c r="C3" t="s">
        <v>98</v>
      </c>
    </row>
    <row r="4" spans="3:7" ht="15">
      <c r="C4" t="s">
        <v>152</v>
      </c>
      <c r="G4" s="246"/>
    </row>
    <row r="5" ht="12.75">
      <c r="C5" t="s">
        <v>195</v>
      </c>
    </row>
    <row r="6" ht="12.75">
      <c r="C6" t="s">
        <v>101</v>
      </c>
    </row>
    <row r="7" spans="1:9" ht="30">
      <c r="A7" s="199" t="s">
        <v>154</v>
      </c>
      <c r="B7" s="199" t="s">
        <v>2</v>
      </c>
      <c r="C7" s="199" t="s">
        <v>3</v>
      </c>
      <c r="D7" s="199" t="s">
        <v>155</v>
      </c>
      <c r="E7" s="199" t="s">
        <v>156</v>
      </c>
      <c r="F7" s="199" t="s">
        <v>157</v>
      </c>
      <c r="G7" s="199" t="s">
        <v>158</v>
      </c>
      <c r="H7" s="199" t="s">
        <v>196</v>
      </c>
      <c r="I7" s="199" t="s">
        <v>160</v>
      </c>
    </row>
    <row r="8" spans="1:9" ht="15">
      <c r="A8" s="200" t="s">
        <v>161</v>
      </c>
      <c r="B8" s="200">
        <v>6</v>
      </c>
      <c r="C8" s="200" t="s">
        <v>18</v>
      </c>
      <c r="D8" s="201">
        <f>D9+D10+D11+D12</f>
        <v>80428</v>
      </c>
      <c r="E8" s="201">
        <f>E9+E10+E11+E12</f>
        <v>80814</v>
      </c>
      <c r="F8" s="201">
        <f>F9+F10+F11+F12</f>
        <v>81266</v>
      </c>
      <c r="G8" s="201">
        <f>G9+G10+G11+G12</f>
        <v>81956</v>
      </c>
      <c r="H8" s="201">
        <f>G8</f>
        <v>81956</v>
      </c>
      <c r="I8" s="203" t="s">
        <v>162</v>
      </c>
    </row>
    <row r="9" spans="1:9" ht="15">
      <c r="A9" s="203" t="s">
        <v>161</v>
      </c>
      <c r="B9" s="203"/>
      <c r="C9" s="203" t="s">
        <v>19</v>
      </c>
      <c r="D9" s="204">
        <v>73559</v>
      </c>
      <c r="E9" s="205">
        <v>73947</v>
      </c>
      <c r="F9" s="205">
        <v>74380</v>
      </c>
      <c r="G9" s="204">
        <v>75064</v>
      </c>
      <c r="H9" s="204">
        <f aca="true" t="shared" si="0" ref="H9:H72">D9+E9+F9+G9</f>
        <v>296950</v>
      </c>
      <c r="I9" s="203" t="s">
        <v>162</v>
      </c>
    </row>
    <row r="10" spans="1:9" ht="15">
      <c r="A10" s="203" t="s">
        <v>161</v>
      </c>
      <c r="B10" s="203"/>
      <c r="C10" s="203" t="s">
        <v>20</v>
      </c>
      <c r="D10" s="204">
        <v>2551</v>
      </c>
      <c r="E10" s="205">
        <v>2551</v>
      </c>
      <c r="F10" s="205">
        <v>2550</v>
      </c>
      <c r="G10" s="204">
        <v>2553</v>
      </c>
      <c r="H10" s="204">
        <f t="shared" si="0"/>
        <v>10205</v>
      </c>
      <c r="I10" s="203" t="s">
        <v>162</v>
      </c>
    </row>
    <row r="11" spans="1:9" ht="15">
      <c r="A11" s="203" t="s">
        <v>161</v>
      </c>
      <c r="B11" s="203"/>
      <c r="C11" s="203" t="s">
        <v>21</v>
      </c>
      <c r="D11" s="204">
        <v>933</v>
      </c>
      <c r="E11" s="205">
        <v>931</v>
      </c>
      <c r="F11" s="205">
        <v>937</v>
      </c>
      <c r="G11" s="204">
        <v>939</v>
      </c>
      <c r="H11" s="204">
        <f t="shared" si="0"/>
        <v>3740</v>
      </c>
      <c r="I11" s="203" t="s">
        <v>162</v>
      </c>
    </row>
    <row r="12" spans="1:9" ht="15">
      <c r="A12" s="203" t="s">
        <v>161</v>
      </c>
      <c r="B12" s="203"/>
      <c r="C12" s="203" t="s">
        <v>22</v>
      </c>
      <c r="D12" s="204">
        <v>3385</v>
      </c>
      <c r="E12" s="205">
        <v>3385</v>
      </c>
      <c r="F12" s="205">
        <v>3399</v>
      </c>
      <c r="G12" s="204">
        <v>3400</v>
      </c>
      <c r="H12" s="204">
        <f t="shared" si="0"/>
        <v>13569</v>
      </c>
      <c r="I12" s="203" t="s">
        <v>162</v>
      </c>
    </row>
    <row r="13" spans="1:9" ht="15">
      <c r="A13" s="200" t="s">
        <v>161</v>
      </c>
      <c r="B13" s="200">
        <v>7</v>
      </c>
      <c r="C13" s="200" t="s">
        <v>23</v>
      </c>
      <c r="D13" s="201">
        <f>SUM(D14:D17)</f>
        <v>295</v>
      </c>
      <c r="E13" s="201">
        <f>SUM(E14:E17)</f>
        <v>433</v>
      </c>
      <c r="F13" s="201">
        <f>SUM(F14:F17)</f>
        <v>405</v>
      </c>
      <c r="G13" s="201">
        <f>SUM(G14:G17)</f>
        <v>240</v>
      </c>
      <c r="H13" s="201">
        <f t="shared" si="0"/>
        <v>1373</v>
      </c>
      <c r="I13" s="203" t="s">
        <v>163</v>
      </c>
    </row>
    <row r="14" spans="1:9" ht="15">
      <c r="A14" s="203" t="s">
        <v>161</v>
      </c>
      <c r="B14" s="203"/>
      <c r="C14" s="203" t="s">
        <v>19</v>
      </c>
      <c r="D14" s="204">
        <v>269</v>
      </c>
      <c r="E14" s="205">
        <v>405</v>
      </c>
      <c r="F14" s="205">
        <v>375</v>
      </c>
      <c r="G14" s="204">
        <v>211</v>
      </c>
      <c r="H14" s="204">
        <f t="shared" si="0"/>
        <v>1260</v>
      </c>
      <c r="I14" s="203" t="s">
        <v>163</v>
      </c>
    </row>
    <row r="15" spans="1:9" ht="15">
      <c r="A15" s="203" t="s">
        <v>161</v>
      </c>
      <c r="B15" s="203"/>
      <c r="C15" s="203" t="s">
        <v>20</v>
      </c>
      <c r="D15" s="204">
        <v>0</v>
      </c>
      <c r="E15" s="205">
        <v>0</v>
      </c>
      <c r="F15" s="205">
        <v>3</v>
      </c>
      <c r="G15" s="204">
        <v>0</v>
      </c>
      <c r="H15" s="204">
        <f t="shared" si="0"/>
        <v>3</v>
      </c>
      <c r="I15" s="203" t="s">
        <v>163</v>
      </c>
    </row>
    <row r="16" spans="1:9" ht="15">
      <c r="A16" s="203" t="s">
        <v>161</v>
      </c>
      <c r="B16" s="203"/>
      <c r="C16" s="203" t="s">
        <v>21</v>
      </c>
      <c r="D16" s="204">
        <v>5</v>
      </c>
      <c r="E16" s="205">
        <v>3</v>
      </c>
      <c r="F16" s="205">
        <v>8</v>
      </c>
      <c r="G16" s="204">
        <v>12</v>
      </c>
      <c r="H16" s="204">
        <f t="shared" si="0"/>
        <v>28</v>
      </c>
      <c r="I16" s="203" t="s">
        <v>163</v>
      </c>
    </row>
    <row r="17" spans="1:9" ht="15">
      <c r="A17" s="203" t="s">
        <v>161</v>
      </c>
      <c r="B17" s="203"/>
      <c r="C17" s="203" t="s">
        <v>22</v>
      </c>
      <c r="D17" s="204">
        <v>21</v>
      </c>
      <c r="E17" s="205">
        <v>25</v>
      </c>
      <c r="F17" s="205">
        <v>19</v>
      </c>
      <c r="G17" s="204">
        <v>17</v>
      </c>
      <c r="H17" s="204">
        <f t="shared" si="0"/>
        <v>82</v>
      </c>
      <c r="I17" s="203" t="s">
        <v>163</v>
      </c>
    </row>
    <row r="18" spans="1:9" ht="15">
      <c r="A18" s="200" t="s">
        <v>161</v>
      </c>
      <c r="B18" s="200">
        <v>51</v>
      </c>
      <c r="C18" s="200" t="s">
        <v>68</v>
      </c>
      <c r="D18" s="201">
        <f>SUM(D19:D22)</f>
        <v>44832</v>
      </c>
      <c r="E18" s="201">
        <f>SUM(E19:E22)</f>
        <v>45029</v>
      </c>
      <c r="F18" s="201">
        <f>SUM(F19:F22)</f>
        <v>45329</v>
      </c>
      <c r="G18" s="201">
        <f>SUM(G19:G22)</f>
        <v>45899</v>
      </c>
      <c r="H18" s="201">
        <f>G18</f>
        <v>45899</v>
      </c>
      <c r="I18" s="203" t="s">
        <v>162</v>
      </c>
    </row>
    <row r="19" spans="1:9" ht="15">
      <c r="A19" s="203" t="s">
        <v>161</v>
      </c>
      <c r="B19" s="203"/>
      <c r="C19" s="203" t="s">
        <v>19</v>
      </c>
      <c r="D19" s="204">
        <v>39674</v>
      </c>
      <c r="E19" s="205">
        <v>39874</v>
      </c>
      <c r="F19" s="205">
        <v>40168</v>
      </c>
      <c r="G19" s="204">
        <v>40737</v>
      </c>
      <c r="H19" s="204">
        <f t="shared" si="0"/>
        <v>160453</v>
      </c>
      <c r="I19" s="203" t="s">
        <v>162</v>
      </c>
    </row>
    <row r="20" spans="1:9" ht="15">
      <c r="A20" s="203" t="s">
        <v>161</v>
      </c>
      <c r="B20" s="203"/>
      <c r="C20" s="203" t="s">
        <v>20</v>
      </c>
      <c r="D20" s="204">
        <v>2486</v>
      </c>
      <c r="E20" s="205">
        <v>2486</v>
      </c>
      <c r="F20" s="205">
        <v>2486</v>
      </c>
      <c r="G20" s="204">
        <v>2489</v>
      </c>
      <c r="H20" s="204">
        <f t="shared" si="0"/>
        <v>9947</v>
      </c>
      <c r="I20" s="203" t="s">
        <v>162</v>
      </c>
    </row>
    <row r="21" spans="1:9" ht="15">
      <c r="A21" s="203" t="s">
        <v>161</v>
      </c>
      <c r="B21" s="203"/>
      <c r="C21" s="203" t="s">
        <v>21</v>
      </c>
      <c r="D21" s="204">
        <v>437</v>
      </c>
      <c r="E21" s="205">
        <v>435</v>
      </c>
      <c r="F21" s="205">
        <v>439</v>
      </c>
      <c r="G21" s="204">
        <v>441</v>
      </c>
      <c r="H21" s="204">
        <f t="shared" si="0"/>
        <v>1752</v>
      </c>
      <c r="I21" s="203" t="s">
        <v>162</v>
      </c>
    </row>
    <row r="22" spans="1:9" ht="15">
      <c r="A22" s="203" t="s">
        <v>161</v>
      </c>
      <c r="B22" s="203"/>
      <c r="C22" s="203" t="s">
        <v>22</v>
      </c>
      <c r="D22" s="204">
        <v>2235</v>
      </c>
      <c r="E22" s="205">
        <v>2234</v>
      </c>
      <c r="F22" s="205">
        <v>2236</v>
      </c>
      <c r="G22" s="204">
        <v>2232</v>
      </c>
      <c r="H22" s="204">
        <f t="shared" si="0"/>
        <v>8937</v>
      </c>
      <c r="I22" s="203" t="s">
        <v>162</v>
      </c>
    </row>
    <row r="23" spans="1:9" ht="15">
      <c r="A23" s="200" t="s">
        <v>161</v>
      </c>
      <c r="B23" s="200">
        <v>52</v>
      </c>
      <c r="C23" s="200" t="s">
        <v>69</v>
      </c>
      <c r="D23" s="201">
        <f>SUM(D24:D27)</f>
        <v>133</v>
      </c>
      <c r="E23" s="201">
        <f>SUM(E24:E27)</f>
        <v>172</v>
      </c>
      <c r="F23" s="201">
        <f>SUM(F24:F27)</f>
        <v>150</v>
      </c>
      <c r="G23" s="201">
        <f>SUM(G24:G27)</f>
        <v>106</v>
      </c>
      <c r="H23" s="201">
        <f t="shared" si="0"/>
        <v>561</v>
      </c>
      <c r="I23" s="203" t="s">
        <v>163</v>
      </c>
    </row>
    <row r="24" spans="1:9" ht="15">
      <c r="A24" s="203" t="s">
        <v>161</v>
      </c>
      <c r="B24" s="203"/>
      <c r="C24" s="203" t="s">
        <v>19</v>
      </c>
      <c r="D24" s="204">
        <v>114</v>
      </c>
      <c r="E24" s="205">
        <v>157</v>
      </c>
      <c r="F24" s="205">
        <v>129</v>
      </c>
      <c r="G24" s="204">
        <v>74</v>
      </c>
      <c r="H24" s="204">
        <f t="shared" si="0"/>
        <v>474</v>
      </c>
      <c r="I24" s="203" t="s">
        <v>163</v>
      </c>
    </row>
    <row r="25" spans="1:9" ht="15">
      <c r="A25" s="203" t="s">
        <v>161</v>
      </c>
      <c r="B25" s="203"/>
      <c r="C25" s="203" t="s">
        <v>20</v>
      </c>
      <c r="D25" s="204">
        <v>0</v>
      </c>
      <c r="E25" s="205">
        <v>0</v>
      </c>
      <c r="F25" s="205">
        <v>3</v>
      </c>
      <c r="G25" s="204">
        <v>1</v>
      </c>
      <c r="H25" s="204">
        <f t="shared" si="0"/>
        <v>4</v>
      </c>
      <c r="I25" s="203" t="s">
        <v>163</v>
      </c>
    </row>
    <row r="26" spans="1:9" ht="15">
      <c r="A26" s="203" t="s">
        <v>161</v>
      </c>
      <c r="B26" s="203"/>
      <c r="C26" s="203" t="s">
        <v>21</v>
      </c>
      <c r="D26" s="204">
        <v>2</v>
      </c>
      <c r="E26" s="205">
        <v>2</v>
      </c>
      <c r="F26" s="205">
        <v>4</v>
      </c>
      <c r="G26" s="204">
        <v>13</v>
      </c>
      <c r="H26" s="204">
        <f t="shared" si="0"/>
        <v>21</v>
      </c>
      <c r="I26" s="203" t="s">
        <v>163</v>
      </c>
    </row>
    <row r="27" spans="1:9" ht="15">
      <c r="A27" s="203" t="s">
        <v>161</v>
      </c>
      <c r="B27" s="203"/>
      <c r="C27" s="203" t="s">
        <v>22</v>
      </c>
      <c r="D27" s="204">
        <v>17</v>
      </c>
      <c r="E27" s="205">
        <v>13</v>
      </c>
      <c r="F27" s="205">
        <v>14</v>
      </c>
      <c r="G27" s="204">
        <v>18</v>
      </c>
      <c r="H27" s="204">
        <f t="shared" si="0"/>
        <v>62</v>
      </c>
      <c r="I27" s="203" t="s">
        <v>163</v>
      </c>
    </row>
    <row r="28" spans="1:9" ht="15">
      <c r="A28" s="206" t="s">
        <v>164</v>
      </c>
      <c r="B28" s="206">
        <v>54</v>
      </c>
      <c r="C28" s="206" t="s">
        <v>74</v>
      </c>
      <c r="D28" s="207">
        <f>SUM(D29:D32)</f>
        <v>794</v>
      </c>
      <c r="E28" s="207">
        <f>SUM(E29:E32)</f>
        <v>1498</v>
      </c>
      <c r="F28" s="207">
        <f>SUM(F29:F32)</f>
        <v>1100</v>
      </c>
      <c r="G28" s="207">
        <f>SUM(G29:G32)</f>
        <v>1334</v>
      </c>
      <c r="H28" s="207">
        <f t="shared" si="0"/>
        <v>4726</v>
      </c>
      <c r="I28" s="209" t="s">
        <v>165</v>
      </c>
    </row>
    <row r="29" spans="1:9" ht="15">
      <c r="A29" s="209" t="s">
        <v>164</v>
      </c>
      <c r="B29" s="209"/>
      <c r="C29" s="209" t="s">
        <v>19</v>
      </c>
      <c r="D29" s="210">
        <v>709</v>
      </c>
      <c r="E29" s="211">
        <v>1367</v>
      </c>
      <c r="F29" s="211">
        <v>1010</v>
      </c>
      <c r="G29" s="210">
        <v>1255</v>
      </c>
      <c r="H29" s="210">
        <f t="shared" si="0"/>
        <v>4341</v>
      </c>
      <c r="I29" s="209" t="s">
        <v>165</v>
      </c>
    </row>
    <row r="30" spans="1:9" ht="15">
      <c r="A30" s="209" t="s">
        <v>164</v>
      </c>
      <c r="B30" s="209"/>
      <c r="C30" s="209" t="s">
        <v>20</v>
      </c>
      <c r="D30" s="210">
        <v>24</v>
      </c>
      <c r="E30" s="211">
        <v>27</v>
      </c>
      <c r="F30" s="211">
        <v>25</v>
      </c>
      <c r="G30" s="210">
        <v>36</v>
      </c>
      <c r="H30" s="210">
        <f t="shared" si="0"/>
        <v>112</v>
      </c>
      <c r="I30" s="209" t="s">
        <v>165</v>
      </c>
    </row>
    <row r="31" spans="1:9" ht="15">
      <c r="A31" s="209" t="s">
        <v>164</v>
      </c>
      <c r="B31" s="209"/>
      <c r="C31" s="209" t="s">
        <v>21</v>
      </c>
      <c r="D31" s="210">
        <v>3</v>
      </c>
      <c r="E31" s="211">
        <v>12</v>
      </c>
      <c r="F31" s="211">
        <v>11</v>
      </c>
      <c r="G31" s="210">
        <v>10</v>
      </c>
      <c r="H31" s="210">
        <f t="shared" si="0"/>
        <v>36</v>
      </c>
      <c r="I31" s="209" t="s">
        <v>165</v>
      </c>
    </row>
    <row r="32" spans="1:9" ht="15">
      <c r="A32" s="209" t="s">
        <v>164</v>
      </c>
      <c r="B32" s="209"/>
      <c r="C32" s="209" t="s">
        <v>22</v>
      </c>
      <c r="D32" s="210">
        <v>58</v>
      </c>
      <c r="E32" s="211">
        <v>92</v>
      </c>
      <c r="F32" s="211">
        <v>54</v>
      </c>
      <c r="G32" s="210">
        <v>33</v>
      </c>
      <c r="H32" s="210">
        <f t="shared" si="0"/>
        <v>237</v>
      </c>
      <c r="I32" s="209" t="s">
        <v>165</v>
      </c>
    </row>
    <row r="33" spans="1:9" ht="15">
      <c r="A33" s="206" t="s">
        <v>164</v>
      </c>
      <c r="B33" s="206">
        <v>55</v>
      </c>
      <c r="C33" s="206" t="s">
        <v>75</v>
      </c>
      <c r="D33" s="207">
        <f>SUM(D34:D37)</f>
        <v>794</v>
      </c>
      <c r="E33" s="207">
        <f>SUM(E34:E37)</f>
        <v>1498</v>
      </c>
      <c r="F33" s="207">
        <f>SUM(F34:F37)</f>
        <v>1100</v>
      </c>
      <c r="G33" s="207">
        <f>SUM(G34:G37)</f>
        <v>1334</v>
      </c>
      <c r="H33" s="207">
        <f t="shared" si="0"/>
        <v>4726</v>
      </c>
      <c r="I33" s="209" t="s">
        <v>165</v>
      </c>
    </row>
    <row r="34" spans="1:9" ht="15">
      <c r="A34" s="209" t="s">
        <v>164</v>
      </c>
      <c r="B34" s="209"/>
      <c r="C34" s="209" t="s">
        <v>19</v>
      </c>
      <c r="D34" s="210">
        <v>709</v>
      </c>
      <c r="E34" s="211">
        <v>1367</v>
      </c>
      <c r="F34" s="211">
        <v>1010</v>
      </c>
      <c r="G34" s="210">
        <v>1255</v>
      </c>
      <c r="H34" s="210">
        <f t="shared" si="0"/>
        <v>4341</v>
      </c>
      <c r="I34" s="209" t="s">
        <v>165</v>
      </c>
    </row>
    <row r="35" spans="1:9" ht="15">
      <c r="A35" s="209" t="s">
        <v>164</v>
      </c>
      <c r="B35" s="209"/>
      <c r="C35" s="209" t="s">
        <v>20</v>
      </c>
      <c r="D35" s="210">
        <v>24</v>
      </c>
      <c r="E35" s="211">
        <v>27</v>
      </c>
      <c r="F35" s="211">
        <v>25</v>
      </c>
      <c r="G35" s="210">
        <v>36</v>
      </c>
      <c r="H35" s="210">
        <f t="shared" si="0"/>
        <v>112</v>
      </c>
      <c r="I35" s="209" t="s">
        <v>165</v>
      </c>
    </row>
    <row r="36" spans="1:9" ht="15">
      <c r="A36" s="209" t="s">
        <v>164</v>
      </c>
      <c r="B36" s="209"/>
      <c r="C36" s="209" t="s">
        <v>21</v>
      </c>
      <c r="D36" s="210">
        <v>3</v>
      </c>
      <c r="E36" s="211">
        <v>12</v>
      </c>
      <c r="F36" s="211">
        <v>11</v>
      </c>
      <c r="G36" s="210">
        <v>10</v>
      </c>
      <c r="H36" s="210">
        <f t="shared" si="0"/>
        <v>36</v>
      </c>
      <c r="I36" s="209" t="s">
        <v>165</v>
      </c>
    </row>
    <row r="37" spans="1:9" ht="15">
      <c r="A37" s="209" t="s">
        <v>164</v>
      </c>
      <c r="B37" s="209"/>
      <c r="C37" s="209" t="s">
        <v>22</v>
      </c>
      <c r="D37" s="210">
        <v>58</v>
      </c>
      <c r="E37" s="211">
        <v>92</v>
      </c>
      <c r="F37" s="211">
        <v>54</v>
      </c>
      <c r="G37" s="210">
        <v>33</v>
      </c>
      <c r="H37" s="210">
        <f t="shared" si="0"/>
        <v>237</v>
      </c>
      <c r="I37" s="209" t="s">
        <v>165</v>
      </c>
    </row>
    <row r="38" spans="1:9" ht="30">
      <c r="A38" s="206" t="s">
        <v>164</v>
      </c>
      <c r="B38" s="206">
        <v>56</v>
      </c>
      <c r="C38" s="212" t="s">
        <v>76</v>
      </c>
      <c r="D38" s="207">
        <f>SUM(D39:D42)</f>
        <v>596</v>
      </c>
      <c r="E38" s="207">
        <f>SUM(E39:E42)</f>
        <v>1122</v>
      </c>
      <c r="F38" s="207">
        <f>SUM(F39:F42)</f>
        <v>824</v>
      </c>
      <c r="G38" s="207">
        <f>SUM(G39:G42)</f>
        <v>1001</v>
      </c>
      <c r="H38" s="207">
        <f t="shared" si="0"/>
        <v>3543</v>
      </c>
      <c r="I38" s="209" t="s">
        <v>165</v>
      </c>
    </row>
    <row r="39" spans="1:9" ht="15">
      <c r="A39" s="209" t="s">
        <v>164</v>
      </c>
      <c r="B39" s="209"/>
      <c r="C39" s="209" t="s">
        <v>19</v>
      </c>
      <c r="D39" s="210">
        <v>532</v>
      </c>
      <c r="E39" s="211">
        <v>1025</v>
      </c>
      <c r="F39" s="211">
        <v>756</v>
      </c>
      <c r="G39" s="210">
        <v>941</v>
      </c>
      <c r="H39" s="210">
        <f t="shared" si="0"/>
        <v>3254</v>
      </c>
      <c r="I39" s="209" t="s">
        <v>165</v>
      </c>
    </row>
    <row r="40" spans="1:9" ht="15">
      <c r="A40" s="209" t="s">
        <v>164</v>
      </c>
      <c r="B40" s="209"/>
      <c r="C40" s="209" t="s">
        <v>20</v>
      </c>
      <c r="D40" s="210">
        <v>18</v>
      </c>
      <c r="E40" s="211">
        <v>20</v>
      </c>
      <c r="F40" s="211">
        <v>19</v>
      </c>
      <c r="G40" s="210">
        <v>27</v>
      </c>
      <c r="H40" s="210">
        <f t="shared" si="0"/>
        <v>84</v>
      </c>
      <c r="I40" s="209" t="s">
        <v>165</v>
      </c>
    </row>
    <row r="41" spans="1:9" ht="15">
      <c r="A41" s="209" t="s">
        <v>164</v>
      </c>
      <c r="B41" s="209"/>
      <c r="C41" s="209" t="s">
        <v>21</v>
      </c>
      <c r="D41" s="210">
        <v>2</v>
      </c>
      <c r="E41" s="211">
        <v>9</v>
      </c>
      <c r="F41" s="211">
        <v>8</v>
      </c>
      <c r="G41" s="210">
        <v>8</v>
      </c>
      <c r="H41" s="210">
        <f t="shared" si="0"/>
        <v>27</v>
      </c>
      <c r="I41" s="209" t="s">
        <v>165</v>
      </c>
    </row>
    <row r="42" spans="1:9" ht="15">
      <c r="A42" s="209" t="s">
        <v>164</v>
      </c>
      <c r="B42" s="209"/>
      <c r="C42" s="209" t="s">
        <v>22</v>
      </c>
      <c r="D42" s="210">
        <v>44</v>
      </c>
      <c r="E42" s="211">
        <v>68</v>
      </c>
      <c r="F42" s="211">
        <v>41</v>
      </c>
      <c r="G42" s="210">
        <v>25</v>
      </c>
      <c r="H42" s="210">
        <f t="shared" si="0"/>
        <v>178</v>
      </c>
      <c r="I42" s="209" t="s">
        <v>165</v>
      </c>
    </row>
    <row r="43" spans="1:9" ht="15">
      <c r="A43" s="206" t="s">
        <v>164</v>
      </c>
      <c r="B43" s="206">
        <v>57</v>
      </c>
      <c r="C43" s="206" t="s">
        <v>77</v>
      </c>
      <c r="D43" s="207">
        <v>596</v>
      </c>
      <c r="E43" s="208">
        <v>1122</v>
      </c>
      <c r="F43" s="208">
        <v>824</v>
      </c>
      <c r="G43" s="207">
        <v>1001</v>
      </c>
      <c r="H43" s="207">
        <f t="shared" si="0"/>
        <v>3543</v>
      </c>
      <c r="I43" s="209" t="s">
        <v>165</v>
      </c>
    </row>
    <row r="44" spans="1:9" ht="15">
      <c r="A44" s="206" t="s">
        <v>164</v>
      </c>
      <c r="B44" s="206">
        <v>58</v>
      </c>
      <c r="C44" s="206" t="s">
        <v>78</v>
      </c>
      <c r="D44" s="207">
        <v>596</v>
      </c>
      <c r="E44" s="208">
        <v>1122</v>
      </c>
      <c r="F44" s="208">
        <v>824</v>
      </c>
      <c r="G44" s="207">
        <v>1001</v>
      </c>
      <c r="H44" s="207">
        <f t="shared" si="0"/>
        <v>3543</v>
      </c>
      <c r="I44" s="209" t="s">
        <v>165</v>
      </c>
    </row>
    <row r="45" spans="1:9" ht="15">
      <c r="A45" s="213" t="s">
        <v>166</v>
      </c>
      <c r="B45" s="213">
        <v>8</v>
      </c>
      <c r="C45" s="213" t="s">
        <v>24</v>
      </c>
      <c r="D45" s="214">
        <f>SUM(D46:D49)</f>
        <v>81846</v>
      </c>
      <c r="E45" s="214">
        <f>SUM(E46:E49)</f>
        <v>82196</v>
      </c>
      <c r="F45" s="214">
        <f>SUM(F46:F49)</f>
        <v>82657</v>
      </c>
      <c r="G45" s="214">
        <f>SUM(G46:G49)</f>
        <v>83398</v>
      </c>
      <c r="H45" s="214">
        <f aca="true" t="shared" si="1" ref="H45:H50">G45</f>
        <v>83398</v>
      </c>
      <c r="I45" s="216" t="s">
        <v>162</v>
      </c>
    </row>
    <row r="46" spans="1:9" ht="15">
      <c r="A46" s="216" t="s">
        <v>166</v>
      </c>
      <c r="B46" s="216"/>
      <c r="C46" s="216" t="s">
        <v>19</v>
      </c>
      <c r="D46" s="217">
        <v>73386</v>
      </c>
      <c r="E46" s="218">
        <v>73743</v>
      </c>
      <c r="F46" s="218">
        <v>74176</v>
      </c>
      <c r="G46" s="217">
        <v>74897</v>
      </c>
      <c r="H46" s="214">
        <f t="shared" si="1"/>
        <v>74897</v>
      </c>
      <c r="I46" s="216" t="s">
        <v>162</v>
      </c>
    </row>
    <row r="47" spans="1:9" ht="15">
      <c r="A47" s="216" t="s">
        <v>166</v>
      </c>
      <c r="B47" s="216"/>
      <c r="C47" s="216" t="s">
        <v>20</v>
      </c>
      <c r="D47" s="217">
        <v>2769</v>
      </c>
      <c r="E47" s="218">
        <v>2769</v>
      </c>
      <c r="F47" s="218">
        <v>2768</v>
      </c>
      <c r="G47" s="217">
        <v>2772</v>
      </c>
      <c r="H47" s="214">
        <f t="shared" si="1"/>
        <v>2772</v>
      </c>
      <c r="I47" s="216" t="s">
        <v>162</v>
      </c>
    </row>
    <row r="48" spans="1:9" ht="15">
      <c r="A48" s="216" t="s">
        <v>166</v>
      </c>
      <c r="B48" s="216"/>
      <c r="C48" s="216" t="s">
        <v>21</v>
      </c>
      <c r="D48" s="217">
        <v>2024</v>
      </c>
      <c r="E48" s="218">
        <v>2033</v>
      </c>
      <c r="F48" s="218">
        <v>2036</v>
      </c>
      <c r="G48" s="217">
        <v>2049</v>
      </c>
      <c r="H48" s="214">
        <f t="shared" si="1"/>
        <v>2049</v>
      </c>
      <c r="I48" s="216" t="s">
        <v>162</v>
      </c>
    </row>
    <row r="49" spans="1:9" ht="15">
      <c r="A49" s="216" t="s">
        <v>166</v>
      </c>
      <c r="B49" s="216"/>
      <c r="C49" s="216" t="s">
        <v>22</v>
      </c>
      <c r="D49" s="217">
        <v>3667</v>
      </c>
      <c r="E49" s="218">
        <v>3651</v>
      </c>
      <c r="F49" s="218">
        <v>3677</v>
      </c>
      <c r="G49" s="217">
        <v>3680</v>
      </c>
      <c r="H49" s="214">
        <f t="shared" si="1"/>
        <v>3680</v>
      </c>
      <c r="I49" s="216" t="s">
        <v>162</v>
      </c>
    </row>
    <row r="50" spans="1:9" ht="15">
      <c r="A50" s="213" t="s">
        <v>166</v>
      </c>
      <c r="B50" s="213">
        <v>9</v>
      </c>
      <c r="C50" s="213" t="s">
        <v>25</v>
      </c>
      <c r="D50" s="214">
        <v>174</v>
      </c>
      <c r="E50" s="215">
        <v>30</v>
      </c>
      <c r="F50" s="215">
        <v>30</v>
      </c>
      <c r="G50" s="214">
        <v>28</v>
      </c>
      <c r="H50" s="214">
        <f t="shared" si="1"/>
        <v>28</v>
      </c>
      <c r="I50" s="216" t="s">
        <v>162</v>
      </c>
    </row>
    <row r="51" spans="1:9" ht="15">
      <c r="A51" s="213" t="s">
        <v>166</v>
      </c>
      <c r="B51" s="213">
        <v>10</v>
      </c>
      <c r="C51" s="213" t="s">
        <v>102</v>
      </c>
      <c r="D51" s="214">
        <v>295</v>
      </c>
      <c r="E51" s="215">
        <v>432</v>
      </c>
      <c r="F51" s="215">
        <v>404</v>
      </c>
      <c r="G51" s="214">
        <v>240</v>
      </c>
      <c r="H51" s="214">
        <f t="shared" si="0"/>
        <v>1371</v>
      </c>
      <c r="I51" s="216" t="s">
        <v>163</v>
      </c>
    </row>
    <row r="52" spans="1:9" ht="15">
      <c r="A52" s="213" t="s">
        <v>166</v>
      </c>
      <c r="B52" s="213">
        <v>11</v>
      </c>
      <c r="C52" s="213" t="s">
        <v>27</v>
      </c>
      <c r="D52" s="214">
        <v>221</v>
      </c>
      <c r="E52" s="215">
        <v>324</v>
      </c>
      <c r="F52" s="215">
        <v>303</v>
      </c>
      <c r="G52" s="214">
        <v>180</v>
      </c>
      <c r="H52" s="214">
        <f t="shared" si="0"/>
        <v>1028</v>
      </c>
      <c r="I52" s="216" t="s">
        <v>163</v>
      </c>
    </row>
    <row r="53" spans="1:9" ht="15">
      <c r="A53" s="213" t="s">
        <v>166</v>
      </c>
      <c r="B53" s="213">
        <v>12</v>
      </c>
      <c r="C53" s="213" t="s">
        <v>28</v>
      </c>
      <c r="D53" s="214">
        <v>80254</v>
      </c>
      <c r="E53" s="215">
        <v>80784</v>
      </c>
      <c r="F53" s="215">
        <v>81236</v>
      </c>
      <c r="G53" s="214">
        <v>81928</v>
      </c>
      <c r="H53" s="214">
        <f>G53</f>
        <v>81928</v>
      </c>
      <c r="I53" s="216" t="s">
        <v>162</v>
      </c>
    </row>
    <row r="54" spans="1:9" ht="15">
      <c r="A54" s="213" t="s">
        <v>166</v>
      </c>
      <c r="B54" s="213">
        <v>20</v>
      </c>
      <c r="C54" s="213" t="s">
        <v>36</v>
      </c>
      <c r="D54" s="214">
        <v>2549139</v>
      </c>
      <c r="E54" s="215">
        <v>3250366</v>
      </c>
      <c r="F54" s="215">
        <v>4029641</v>
      </c>
      <c r="G54" s="214">
        <v>3671590</v>
      </c>
      <c r="H54" s="214">
        <f t="shared" si="0"/>
        <v>13500736</v>
      </c>
      <c r="I54" s="216" t="s">
        <v>162</v>
      </c>
    </row>
    <row r="55" spans="1:9" ht="15">
      <c r="A55" s="213" t="s">
        <v>166</v>
      </c>
      <c r="B55" s="213">
        <v>21</v>
      </c>
      <c r="C55" s="213" t="s">
        <v>37</v>
      </c>
      <c r="D55" s="214">
        <v>1177890</v>
      </c>
      <c r="E55" s="215">
        <v>1626949</v>
      </c>
      <c r="F55" s="215">
        <v>2217761</v>
      </c>
      <c r="G55" s="214">
        <v>1908077</v>
      </c>
      <c r="H55" s="214">
        <f t="shared" si="0"/>
        <v>6930677</v>
      </c>
      <c r="I55" s="216" t="s">
        <v>162</v>
      </c>
    </row>
    <row r="56" spans="1:9" ht="15">
      <c r="A56" s="213" t="s">
        <v>166</v>
      </c>
      <c r="B56" s="213">
        <v>22</v>
      </c>
      <c r="C56" s="213" t="s">
        <v>38</v>
      </c>
      <c r="D56" s="214">
        <v>2549139</v>
      </c>
      <c r="E56" s="215">
        <v>3250366</v>
      </c>
      <c r="F56" s="215">
        <v>4029641</v>
      </c>
      <c r="G56" s="214">
        <v>3671590</v>
      </c>
      <c r="H56" s="214">
        <f t="shared" si="0"/>
        <v>13500736</v>
      </c>
      <c r="I56" s="216" t="s">
        <v>162</v>
      </c>
    </row>
    <row r="57" spans="1:9" ht="15">
      <c r="A57" s="213" t="s">
        <v>166</v>
      </c>
      <c r="B57" s="213">
        <v>25</v>
      </c>
      <c r="C57" s="213" t="s">
        <v>41</v>
      </c>
      <c r="D57" s="214">
        <v>5627935</v>
      </c>
      <c r="E57" s="215">
        <v>5925687</v>
      </c>
      <c r="F57" s="215">
        <v>6393238</v>
      </c>
      <c r="G57" s="214">
        <v>5197159</v>
      </c>
      <c r="H57" s="214">
        <f t="shared" si="0"/>
        <v>23144019</v>
      </c>
      <c r="I57" s="216" t="s">
        <v>167</v>
      </c>
    </row>
    <row r="58" spans="1:9" ht="15">
      <c r="A58" s="213" t="s">
        <v>166</v>
      </c>
      <c r="B58" s="213">
        <v>28</v>
      </c>
      <c r="C58" s="213" t="s">
        <v>45</v>
      </c>
      <c r="D58" s="214">
        <f>SUM(D59:D62)</f>
        <v>23419402</v>
      </c>
      <c r="E58" s="214">
        <f>SUM(E59:E62)</f>
        <v>23853414</v>
      </c>
      <c r="F58" s="214">
        <f>SUM(F59:F62)</f>
        <v>29144112</v>
      </c>
      <c r="G58" s="214">
        <f>SUM(G59:G62)</f>
        <v>24158775</v>
      </c>
      <c r="H58" s="214">
        <f t="shared" si="0"/>
        <v>100575703</v>
      </c>
      <c r="I58" s="216" t="s">
        <v>168</v>
      </c>
    </row>
    <row r="59" spans="1:9" ht="15">
      <c r="A59" s="216" t="s">
        <v>166</v>
      </c>
      <c r="B59" s="216"/>
      <c r="C59" s="216" t="s">
        <v>19</v>
      </c>
      <c r="D59" s="217">
        <v>9705857</v>
      </c>
      <c r="E59" s="218">
        <v>10328762</v>
      </c>
      <c r="F59" s="218">
        <v>14074964</v>
      </c>
      <c r="G59" s="217">
        <v>10954092</v>
      </c>
      <c r="H59" s="217">
        <f t="shared" si="0"/>
        <v>45063675</v>
      </c>
      <c r="I59" s="216" t="s">
        <v>168</v>
      </c>
    </row>
    <row r="60" spans="1:9" ht="15">
      <c r="A60" s="216" t="s">
        <v>166</v>
      </c>
      <c r="B60" s="216"/>
      <c r="C60" s="216" t="s">
        <v>20</v>
      </c>
      <c r="D60" s="217">
        <v>6947731</v>
      </c>
      <c r="E60" s="218">
        <v>6452203</v>
      </c>
      <c r="F60" s="218">
        <v>6873309</v>
      </c>
      <c r="G60" s="217">
        <v>6202979</v>
      </c>
      <c r="H60" s="217">
        <f t="shared" si="0"/>
        <v>26476222</v>
      </c>
      <c r="I60" s="216" t="s">
        <v>168</v>
      </c>
    </row>
    <row r="61" spans="1:9" ht="15">
      <c r="A61" s="216" t="s">
        <v>166</v>
      </c>
      <c r="B61" s="216"/>
      <c r="C61" s="216" t="s">
        <v>21</v>
      </c>
      <c r="D61" s="217">
        <v>1786854</v>
      </c>
      <c r="E61" s="218">
        <v>1507396</v>
      </c>
      <c r="F61" s="218">
        <v>1921887</v>
      </c>
      <c r="G61" s="217">
        <v>1529979</v>
      </c>
      <c r="H61" s="217">
        <f t="shared" si="0"/>
        <v>6746116</v>
      </c>
      <c r="I61" s="216" t="s">
        <v>168</v>
      </c>
    </row>
    <row r="62" spans="1:9" ht="15">
      <c r="A62" s="216" t="s">
        <v>166</v>
      </c>
      <c r="B62" s="216"/>
      <c r="C62" s="216" t="s">
        <v>22</v>
      </c>
      <c r="D62" s="217">
        <v>4978960</v>
      </c>
      <c r="E62" s="218">
        <v>5565053</v>
      </c>
      <c r="F62" s="218">
        <v>6273952</v>
      </c>
      <c r="G62" s="217">
        <v>5471725</v>
      </c>
      <c r="H62" s="217">
        <f t="shared" si="0"/>
        <v>22289690</v>
      </c>
      <c r="I62" s="216" t="s">
        <v>168</v>
      </c>
    </row>
    <row r="63" spans="1:9" ht="15">
      <c r="A63" s="213" t="s">
        <v>166</v>
      </c>
      <c r="B63" s="213">
        <v>29</v>
      </c>
      <c r="C63" s="213" t="s">
        <v>46</v>
      </c>
      <c r="D63" s="214">
        <v>24986889</v>
      </c>
      <c r="E63" s="215">
        <v>21988752</v>
      </c>
      <c r="F63" s="215">
        <v>26369026</v>
      </c>
      <c r="G63" s="214">
        <v>26861380</v>
      </c>
      <c r="H63" s="214">
        <f t="shared" si="0"/>
        <v>100206047</v>
      </c>
      <c r="I63" s="216" t="s">
        <v>168</v>
      </c>
    </row>
    <row r="64" spans="1:9" ht="15">
      <c r="A64" s="213" t="s">
        <v>166</v>
      </c>
      <c r="B64" s="213">
        <v>59</v>
      </c>
      <c r="C64" s="213" t="s">
        <v>79</v>
      </c>
      <c r="D64" s="214">
        <v>2016053</v>
      </c>
      <c r="E64" s="215">
        <v>2443155</v>
      </c>
      <c r="F64" s="215">
        <v>2757938</v>
      </c>
      <c r="G64" s="214">
        <v>2735034</v>
      </c>
      <c r="H64" s="214">
        <f t="shared" si="0"/>
        <v>9952180</v>
      </c>
      <c r="I64" s="216" t="s">
        <v>162</v>
      </c>
    </row>
    <row r="65" spans="1:9" ht="15">
      <c r="A65" s="213" t="s">
        <v>166</v>
      </c>
      <c r="B65" s="213">
        <v>61</v>
      </c>
      <c r="C65" s="213" t="s">
        <v>81</v>
      </c>
      <c r="D65" s="214">
        <v>8324159</v>
      </c>
      <c r="E65" s="215">
        <v>10093056</v>
      </c>
      <c r="F65" s="215">
        <v>11855278</v>
      </c>
      <c r="G65" s="214">
        <v>12224413</v>
      </c>
      <c r="H65" s="214">
        <f t="shared" si="0"/>
        <v>42496906</v>
      </c>
      <c r="I65" s="216" t="s">
        <v>168</v>
      </c>
    </row>
    <row r="66" spans="1:9" ht="15">
      <c r="A66" s="219" t="s">
        <v>169</v>
      </c>
      <c r="B66" s="219">
        <v>13</v>
      </c>
      <c r="C66" s="219" t="s">
        <v>29</v>
      </c>
      <c r="D66" s="220">
        <f>SUM(D67:D70)</f>
        <v>7</v>
      </c>
      <c r="E66" s="220">
        <f>SUM(E67:E70)</f>
        <v>6</v>
      </c>
      <c r="F66" s="220">
        <f>SUM(F67:F70)</f>
        <v>9</v>
      </c>
      <c r="G66" s="220">
        <f>SUM(G67:G70)</f>
        <v>7</v>
      </c>
      <c r="H66" s="220">
        <f t="shared" si="0"/>
        <v>29</v>
      </c>
      <c r="I66" s="222" t="s">
        <v>170</v>
      </c>
    </row>
    <row r="67" spans="1:9" ht="15">
      <c r="A67" s="222" t="s">
        <v>169</v>
      </c>
      <c r="B67" s="222"/>
      <c r="C67" s="222" t="s">
        <v>19</v>
      </c>
      <c r="D67" s="223">
        <v>3</v>
      </c>
      <c r="E67" s="224">
        <v>3</v>
      </c>
      <c r="F67" s="224">
        <v>4</v>
      </c>
      <c r="G67" s="223">
        <v>4</v>
      </c>
      <c r="H67" s="223">
        <f t="shared" si="0"/>
        <v>14</v>
      </c>
      <c r="I67" s="222" t="s">
        <v>170</v>
      </c>
    </row>
    <row r="68" spans="1:9" ht="15">
      <c r="A68" s="222" t="s">
        <v>169</v>
      </c>
      <c r="B68" s="222"/>
      <c r="C68" s="222" t="s">
        <v>20</v>
      </c>
      <c r="D68" s="223">
        <v>2</v>
      </c>
      <c r="E68" s="224">
        <v>2</v>
      </c>
      <c r="F68" s="224">
        <v>4</v>
      </c>
      <c r="G68" s="223">
        <v>2</v>
      </c>
      <c r="H68" s="223">
        <f t="shared" si="0"/>
        <v>10</v>
      </c>
      <c r="I68" s="222" t="s">
        <v>170</v>
      </c>
    </row>
    <row r="69" spans="1:9" ht="15">
      <c r="A69" s="222" t="s">
        <v>169</v>
      </c>
      <c r="B69" s="222"/>
      <c r="C69" s="222" t="s">
        <v>21</v>
      </c>
      <c r="D69" s="223">
        <v>1</v>
      </c>
      <c r="E69" s="224">
        <v>0</v>
      </c>
      <c r="F69" s="224">
        <v>0</v>
      </c>
      <c r="G69" s="223">
        <v>0</v>
      </c>
      <c r="H69" s="223">
        <f t="shared" si="0"/>
        <v>1</v>
      </c>
      <c r="I69" s="222" t="s">
        <v>170</v>
      </c>
    </row>
    <row r="70" spans="1:9" ht="15">
      <c r="A70" s="222" t="s">
        <v>169</v>
      </c>
      <c r="B70" s="222"/>
      <c r="C70" s="222" t="s">
        <v>22</v>
      </c>
      <c r="D70" s="223">
        <v>1</v>
      </c>
      <c r="E70" s="224">
        <v>1</v>
      </c>
      <c r="F70" s="224">
        <v>1</v>
      </c>
      <c r="G70" s="223">
        <v>1</v>
      </c>
      <c r="H70" s="223">
        <f t="shared" si="0"/>
        <v>4</v>
      </c>
      <c r="I70" s="222" t="s">
        <v>170</v>
      </c>
    </row>
    <row r="71" spans="1:9" ht="30">
      <c r="A71" s="219" t="s">
        <v>169</v>
      </c>
      <c r="B71" s="219">
        <v>14</v>
      </c>
      <c r="C71" s="225" t="s">
        <v>30</v>
      </c>
      <c r="D71" s="220">
        <f>SUM(D72:D75)</f>
        <v>3</v>
      </c>
      <c r="E71" s="220">
        <f>SUM(E72:E75)</f>
        <v>3</v>
      </c>
      <c r="F71" s="220">
        <f>SUM(F72:F75)</f>
        <v>4</v>
      </c>
      <c r="G71" s="220">
        <f>SUM(G72:G75)</f>
        <v>3</v>
      </c>
      <c r="H71" s="220">
        <f t="shared" si="0"/>
        <v>13</v>
      </c>
      <c r="I71" s="222" t="s">
        <v>170</v>
      </c>
    </row>
    <row r="72" spans="1:9" ht="15">
      <c r="A72" s="222" t="s">
        <v>169</v>
      </c>
      <c r="B72" s="222"/>
      <c r="C72" s="222" t="s">
        <v>19</v>
      </c>
      <c r="D72" s="223">
        <v>2</v>
      </c>
      <c r="E72" s="224">
        <v>3</v>
      </c>
      <c r="F72" s="224">
        <v>2</v>
      </c>
      <c r="G72" s="223">
        <v>2</v>
      </c>
      <c r="H72" s="223">
        <f t="shared" si="0"/>
        <v>9</v>
      </c>
      <c r="I72" s="222" t="s">
        <v>170</v>
      </c>
    </row>
    <row r="73" spans="1:9" ht="15">
      <c r="A73" s="222" t="s">
        <v>169</v>
      </c>
      <c r="B73" s="222"/>
      <c r="C73" s="222" t="s">
        <v>20</v>
      </c>
      <c r="D73" s="223">
        <v>0</v>
      </c>
      <c r="E73" s="224">
        <v>0</v>
      </c>
      <c r="F73" s="224">
        <v>2</v>
      </c>
      <c r="G73" s="223">
        <v>1</v>
      </c>
      <c r="H73" s="223">
        <f aca="true" t="shared" si="2" ref="H73:H134">D73+E73+F73+G73</f>
        <v>3</v>
      </c>
      <c r="I73" s="222" t="s">
        <v>170</v>
      </c>
    </row>
    <row r="74" spans="1:9" ht="15">
      <c r="A74" s="222" t="s">
        <v>169</v>
      </c>
      <c r="B74" s="222"/>
      <c r="C74" s="222" t="s">
        <v>21</v>
      </c>
      <c r="D74" s="223">
        <v>1</v>
      </c>
      <c r="E74" s="224">
        <v>0</v>
      </c>
      <c r="F74" s="224">
        <v>0</v>
      </c>
      <c r="G74" s="223">
        <v>0</v>
      </c>
      <c r="H74" s="223">
        <f t="shared" si="2"/>
        <v>1</v>
      </c>
      <c r="I74" s="222" t="s">
        <v>170</v>
      </c>
    </row>
    <row r="75" spans="1:9" ht="15">
      <c r="A75" s="222" t="s">
        <v>169</v>
      </c>
      <c r="B75" s="222"/>
      <c r="C75" s="222" t="s">
        <v>22</v>
      </c>
      <c r="D75" s="223">
        <v>0</v>
      </c>
      <c r="E75" s="224">
        <v>0</v>
      </c>
      <c r="F75" s="224">
        <v>0</v>
      </c>
      <c r="G75" s="223">
        <v>0</v>
      </c>
      <c r="H75" s="223">
        <f t="shared" si="2"/>
        <v>0</v>
      </c>
      <c r="I75" s="222" t="s">
        <v>170</v>
      </c>
    </row>
    <row r="76" spans="1:9" ht="15">
      <c r="A76" s="219" t="s">
        <v>169</v>
      </c>
      <c r="B76" s="219">
        <v>16</v>
      </c>
      <c r="C76" s="219" t="s">
        <v>32</v>
      </c>
      <c r="D76" s="220">
        <f>SUM(D77:D80)</f>
        <v>10</v>
      </c>
      <c r="E76" s="220">
        <f>SUM(E77:E80)</f>
        <v>36</v>
      </c>
      <c r="F76" s="220">
        <f>SUM(F77:F80)</f>
        <v>31</v>
      </c>
      <c r="G76" s="220">
        <f>SUM(G77:G80)</f>
        <v>22</v>
      </c>
      <c r="H76" s="220">
        <f t="shared" si="2"/>
        <v>99</v>
      </c>
      <c r="I76" s="222" t="s">
        <v>171</v>
      </c>
    </row>
    <row r="77" spans="1:9" ht="15">
      <c r="A77" s="222" t="s">
        <v>169</v>
      </c>
      <c r="B77" s="222"/>
      <c r="C77" s="222" t="s">
        <v>19</v>
      </c>
      <c r="D77" s="223">
        <v>9</v>
      </c>
      <c r="E77" s="224">
        <v>28</v>
      </c>
      <c r="F77" s="224">
        <v>19</v>
      </c>
      <c r="G77" s="223">
        <v>5</v>
      </c>
      <c r="H77" s="223">
        <f t="shared" si="2"/>
        <v>61</v>
      </c>
      <c r="I77" s="222" t="s">
        <v>171</v>
      </c>
    </row>
    <row r="78" spans="1:9" ht="15">
      <c r="A78" s="222" t="s">
        <v>169</v>
      </c>
      <c r="B78" s="222"/>
      <c r="C78" s="222" t="s">
        <v>20</v>
      </c>
      <c r="D78" s="223">
        <v>1</v>
      </c>
      <c r="E78" s="224">
        <v>8</v>
      </c>
      <c r="F78" s="224">
        <v>11</v>
      </c>
      <c r="G78" s="223">
        <v>6</v>
      </c>
      <c r="H78" s="223">
        <f t="shared" si="2"/>
        <v>26</v>
      </c>
      <c r="I78" s="222" t="s">
        <v>171</v>
      </c>
    </row>
    <row r="79" spans="1:9" ht="15">
      <c r="A79" s="222" t="s">
        <v>169</v>
      </c>
      <c r="B79" s="222"/>
      <c r="C79" s="222" t="s">
        <v>21</v>
      </c>
      <c r="D79" s="223">
        <v>0</v>
      </c>
      <c r="E79" s="224">
        <v>0</v>
      </c>
      <c r="F79" s="224">
        <v>0</v>
      </c>
      <c r="G79" s="223">
        <v>9</v>
      </c>
      <c r="H79" s="223">
        <f t="shared" si="2"/>
        <v>9</v>
      </c>
      <c r="I79" s="222" t="s">
        <v>171</v>
      </c>
    </row>
    <row r="80" spans="1:9" ht="15">
      <c r="A80" s="222" t="s">
        <v>169</v>
      </c>
      <c r="B80" s="222"/>
      <c r="C80" s="222" t="s">
        <v>22</v>
      </c>
      <c r="D80" s="223">
        <v>0</v>
      </c>
      <c r="E80" s="224">
        <v>0</v>
      </c>
      <c r="F80" s="224">
        <v>1</v>
      </c>
      <c r="G80" s="223">
        <v>2</v>
      </c>
      <c r="H80" s="223">
        <f t="shared" si="2"/>
        <v>3</v>
      </c>
      <c r="I80" s="222" t="s">
        <v>171</v>
      </c>
    </row>
    <row r="81" spans="1:9" ht="30">
      <c r="A81" s="219" t="s">
        <v>169</v>
      </c>
      <c r="B81" s="219">
        <v>17</v>
      </c>
      <c r="C81" s="225" t="s">
        <v>33</v>
      </c>
      <c r="D81" s="220">
        <f>SUM(D82:D85)</f>
        <v>10</v>
      </c>
      <c r="E81" s="220">
        <f>SUM(E82:E85)</f>
        <v>36</v>
      </c>
      <c r="F81" s="220">
        <f>SUM(F82:F85)</f>
        <v>31</v>
      </c>
      <c r="G81" s="220">
        <f>SUM(G82:G85)</f>
        <v>22</v>
      </c>
      <c r="H81" s="220">
        <f t="shared" si="2"/>
        <v>99</v>
      </c>
      <c r="I81" s="222" t="s">
        <v>171</v>
      </c>
    </row>
    <row r="82" spans="1:9" ht="15">
      <c r="A82" s="222" t="s">
        <v>169</v>
      </c>
      <c r="B82" s="222"/>
      <c r="C82" s="222" t="s">
        <v>19</v>
      </c>
      <c r="D82" s="223">
        <v>9</v>
      </c>
      <c r="E82" s="224">
        <v>28</v>
      </c>
      <c r="F82" s="224">
        <v>19</v>
      </c>
      <c r="G82" s="223">
        <v>5</v>
      </c>
      <c r="H82" s="223">
        <f t="shared" si="2"/>
        <v>61</v>
      </c>
      <c r="I82" s="222" t="s">
        <v>171</v>
      </c>
    </row>
    <row r="83" spans="1:9" ht="15">
      <c r="A83" s="222" t="s">
        <v>169</v>
      </c>
      <c r="B83" s="222"/>
      <c r="C83" s="222" t="s">
        <v>20</v>
      </c>
      <c r="D83" s="223">
        <v>1</v>
      </c>
      <c r="E83" s="224">
        <v>8</v>
      </c>
      <c r="F83" s="224">
        <v>11</v>
      </c>
      <c r="G83" s="223">
        <v>6</v>
      </c>
      <c r="H83" s="223">
        <f t="shared" si="2"/>
        <v>26</v>
      </c>
      <c r="I83" s="222" t="s">
        <v>171</v>
      </c>
    </row>
    <row r="84" spans="1:9" ht="15">
      <c r="A84" s="222" t="s">
        <v>169</v>
      </c>
      <c r="B84" s="222"/>
      <c r="C84" s="222" t="s">
        <v>21</v>
      </c>
      <c r="D84" s="223">
        <v>0</v>
      </c>
      <c r="E84" s="224">
        <v>0</v>
      </c>
      <c r="F84" s="224">
        <v>0</v>
      </c>
      <c r="G84" s="223">
        <v>9</v>
      </c>
      <c r="H84" s="223">
        <f t="shared" si="2"/>
        <v>9</v>
      </c>
      <c r="I84" s="222" t="s">
        <v>171</v>
      </c>
    </row>
    <row r="85" spans="1:9" ht="15">
      <c r="A85" s="222" t="s">
        <v>169</v>
      </c>
      <c r="B85" s="222"/>
      <c r="C85" s="222" t="s">
        <v>22</v>
      </c>
      <c r="D85" s="223">
        <v>0</v>
      </c>
      <c r="E85" s="224">
        <v>0</v>
      </c>
      <c r="F85" s="224">
        <v>1</v>
      </c>
      <c r="G85" s="223">
        <v>2</v>
      </c>
      <c r="H85" s="223">
        <f t="shared" si="2"/>
        <v>3</v>
      </c>
      <c r="I85" s="222" t="s">
        <v>171</v>
      </c>
    </row>
    <row r="86" spans="1:9" ht="30">
      <c r="A86" s="219" t="s">
        <v>169</v>
      </c>
      <c r="B86" s="219">
        <v>18</v>
      </c>
      <c r="C86" s="225" t="s">
        <v>172</v>
      </c>
      <c r="D86" s="220">
        <f>SUM(D87:D91)</f>
        <v>10</v>
      </c>
      <c r="E86" s="220">
        <f>SUM(E87:E91)</f>
        <v>36</v>
      </c>
      <c r="F86" s="220">
        <f>SUM(F87:F91)</f>
        <v>31</v>
      </c>
      <c r="G86" s="220">
        <f>SUM(G87:G91)</f>
        <v>22</v>
      </c>
      <c r="H86" s="220">
        <f t="shared" si="2"/>
        <v>99</v>
      </c>
      <c r="I86" s="222" t="s">
        <v>171</v>
      </c>
    </row>
    <row r="87" spans="1:9" ht="15">
      <c r="A87" s="222" t="s">
        <v>169</v>
      </c>
      <c r="B87" s="222"/>
      <c r="C87" s="222" t="s">
        <v>173</v>
      </c>
      <c r="D87" s="223">
        <v>0</v>
      </c>
      <c r="E87" s="224">
        <v>0</v>
      </c>
      <c r="F87" s="224">
        <v>0</v>
      </c>
      <c r="G87" s="223">
        <v>0</v>
      </c>
      <c r="H87" s="223">
        <f t="shared" si="2"/>
        <v>0</v>
      </c>
      <c r="I87" s="222" t="s">
        <v>171</v>
      </c>
    </row>
    <row r="88" spans="1:9" ht="15">
      <c r="A88" s="222" t="s">
        <v>169</v>
      </c>
      <c r="B88" s="222"/>
      <c r="C88" s="222" t="s">
        <v>19</v>
      </c>
      <c r="D88" s="223">
        <v>9</v>
      </c>
      <c r="E88" s="224">
        <v>28</v>
      </c>
      <c r="F88" s="224">
        <v>19</v>
      </c>
      <c r="G88" s="223">
        <v>5</v>
      </c>
      <c r="H88" s="223">
        <f t="shared" si="2"/>
        <v>61</v>
      </c>
      <c r="I88" s="222" t="s">
        <v>171</v>
      </c>
    </row>
    <row r="89" spans="1:9" ht="15">
      <c r="A89" s="222" t="s">
        <v>169</v>
      </c>
      <c r="B89" s="222"/>
      <c r="C89" s="222" t="s">
        <v>20</v>
      </c>
      <c r="D89" s="223">
        <v>1</v>
      </c>
      <c r="E89" s="224">
        <v>8</v>
      </c>
      <c r="F89" s="224">
        <v>11</v>
      </c>
      <c r="G89" s="223">
        <v>6</v>
      </c>
      <c r="H89" s="223">
        <f t="shared" si="2"/>
        <v>26</v>
      </c>
      <c r="I89" s="222" t="s">
        <v>171</v>
      </c>
    </row>
    <row r="90" spans="1:9" ht="15">
      <c r="A90" s="222" t="s">
        <v>169</v>
      </c>
      <c r="B90" s="222"/>
      <c r="C90" s="222" t="s">
        <v>21</v>
      </c>
      <c r="D90" s="223">
        <v>0</v>
      </c>
      <c r="E90" s="224">
        <v>0</v>
      </c>
      <c r="F90" s="224">
        <v>0</v>
      </c>
      <c r="G90" s="223">
        <v>9</v>
      </c>
      <c r="H90" s="223">
        <f t="shared" si="2"/>
        <v>9</v>
      </c>
      <c r="I90" s="222" t="s">
        <v>171</v>
      </c>
    </row>
    <row r="91" spans="1:9" ht="15">
      <c r="A91" s="222" t="s">
        <v>169</v>
      </c>
      <c r="B91" s="222"/>
      <c r="C91" s="222" t="s">
        <v>22</v>
      </c>
      <c r="D91" s="223">
        <v>0</v>
      </c>
      <c r="E91" s="224">
        <v>0</v>
      </c>
      <c r="F91" s="224">
        <v>1</v>
      </c>
      <c r="G91" s="223">
        <v>2</v>
      </c>
      <c r="H91" s="223">
        <f t="shared" si="2"/>
        <v>3</v>
      </c>
      <c r="I91" s="222" t="s">
        <v>171</v>
      </c>
    </row>
    <row r="92" spans="1:9" ht="15">
      <c r="A92" s="219" t="s">
        <v>169</v>
      </c>
      <c r="B92" s="219">
        <v>30</v>
      </c>
      <c r="C92" s="219" t="s">
        <v>47</v>
      </c>
      <c r="D92" s="220">
        <v>307</v>
      </c>
      <c r="E92" s="221">
        <v>273</v>
      </c>
      <c r="F92" s="221">
        <v>352</v>
      </c>
      <c r="G92" s="220">
        <v>462</v>
      </c>
      <c r="H92" s="220">
        <f t="shared" si="2"/>
        <v>1394</v>
      </c>
      <c r="I92" s="222" t="s">
        <v>171</v>
      </c>
    </row>
    <row r="93" spans="1:9" ht="15">
      <c r="A93" s="219" t="s">
        <v>169</v>
      </c>
      <c r="B93" s="219">
        <v>32</v>
      </c>
      <c r="C93" s="219" t="s">
        <v>49</v>
      </c>
      <c r="D93" s="220">
        <v>119</v>
      </c>
      <c r="E93" s="221">
        <v>107</v>
      </c>
      <c r="F93" s="221">
        <v>140</v>
      </c>
      <c r="G93" s="220">
        <v>183</v>
      </c>
      <c r="H93" s="220">
        <f t="shared" si="2"/>
        <v>549</v>
      </c>
      <c r="I93" s="222" t="s">
        <v>171</v>
      </c>
    </row>
    <row r="94" spans="1:9" ht="30">
      <c r="A94" s="226" t="s">
        <v>174</v>
      </c>
      <c r="B94" s="226">
        <v>19</v>
      </c>
      <c r="C94" s="227" t="s">
        <v>175</v>
      </c>
      <c r="D94" s="228">
        <f>D96+D97+D98+D99</f>
        <v>0</v>
      </c>
      <c r="E94" s="228">
        <f>E96+E97+E98+E99</f>
        <v>0</v>
      </c>
      <c r="F94" s="228">
        <f>F96+F97+F98+F99</f>
        <v>0</v>
      </c>
      <c r="G94" s="228">
        <f>G96+G97+G98+G99</f>
        <v>0</v>
      </c>
      <c r="H94" s="228">
        <f t="shared" si="2"/>
        <v>0</v>
      </c>
      <c r="I94" s="230" t="s">
        <v>167</v>
      </c>
    </row>
    <row r="95" spans="1:9" ht="15">
      <c r="A95" s="230" t="s">
        <v>174</v>
      </c>
      <c r="B95" s="230"/>
      <c r="C95" s="230" t="s">
        <v>176</v>
      </c>
      <c r="D95" s="231">
        <v>0</v>
      </c>
      <c r="E95" s="232">
        <v>0</v>
      </c>
      <c r="F95" s="232">
        <v>0</v>
      </c>
      <c r="G95" s="231">
        <v>0</v>
      </c>
      <c r="H95" s="231">
        <f t="shared" si="2"/>
        <v>0</v>
      </c>
      <c r="I95" s="230" t="s">
        <v>167</v>
      </c>
    </row>
    <row r="96" spans="1:9" ht="15">
      <c r="A96" s="230" t="s">
        <v>174</v>
      </c>
      <c r="B96" s="230"/>
      <c r="C96" s="230" t="s">
        <v>19</v>
      </c>
      <c r="D96" s="231">
        <v>0</v>
      </c>
      <c r="E96" s="232">
        <v>0</v>
      </c>
      <c r="F96" s="232">
        <v>0</v>
      </c>
      <c r="G96" s="231">
        <v>0</v>
      </c>
      <c r="H96" s="231">
        <f t="shared" si="2"/>
        <v>0</v>
      </c>
      <c r="I96" s="230" t="s">
        <v>167</v>
      </c>
    </row>
    <row r="97" spans="1:9" ht="15">
      <c r="A97" s="230" t="s">
        <v>174</v>
      </c>
      <c r="B97" s="230"/>
      <c r="C97" s="230" t="s">
        <v>20</v>
      </c>
      <c r="D97" s="231">
        <v>0</v>
      </c>
      <c r="E97" s="232">
        <v>0</v>
      </c>
      <c r="F97" s="232">
        <v>0</v>
      </c>
      <c r="G97" s="231">
        <v>0</v>
      </c>
      <c r="H97" s="231">
        <f t="shared" si="2"/>
        <v>0</v>
      </c>
      <c r="I97" s="230" t="s">
        <v>167</v>
      </c>
    </row>
    <row r="98" spans="1:9" ht="15">
      <c r="A98" s="230" t="s">
        <v>174</v>
      </c>
      <c r="B98" s="230"/>
      <c r="C98" s="230" t="s">
        <v>21</v>
      </c>
      <c r="D98" s="231">
        <v>0</v>
      </c>
      <c r="E98" s="232">
        <v>0</v>
      </c>
      <c r="F98" s="232">
        <v>0</v>
      </c>
      <c r="G98" s="231">
        <v>0</v>
      </c>
      <c r="H98" s="231">
        <f t="shared" si="2"/>
        <v>0</v>
      </c>
      <c r="I98" s="230" t="s">
        <v>167</v>
      </c>
    </row>
    <row r="99" spans="1:9" ht="15">
      <c r="A99" s="230" t="s">
        <v>174</v>
      </c>
      <c r="B99" s="230"/>
      <c r="C99" s="230" t="s">
        <v>22</v>
      </c>
      <c r="D99" s="231">
        <v>0</v>
      </c>
      <c r="E99" s="232">
        <v>0</v>
      </c>
      <c r="F99" s="232">
        <v>0</v>
      </c>
      <c r="G99" s="231">
        <v>0</v>
      </c>
      <c r="H99" s="231">
        <f t="shared" si="2"/>
        <v>0</v>
      </c>
      <c r="I99" s="230" t="s">
        <v>167</v>
      </c>
    </row>
    <row r="100" spans="1:9" ht="30">
      <c r="A100" s="226" t="s">
        <v>174</v>
      </c>
      <c r="B100" s="226">
        <v>33</v>
      </c>
      <c r="C100" s="227" t="s">
        <v>50</v>
      </c>
      <c r="D100" s="228">
        <f>D101+D102+D103+D104</f>
        <v>0</v>
      </c>
      <c r="E100" s="228">
        <f>E101+E102+E103+E104</f>
        <v>0</v>
      </c>
      <c r="F100" s="228">
        <f>F101+F102+F103+F104</f>
        <v>4</v>
      </c>
      <c r="G100" s="228">
        <f>G101+G102+G103+G104</f>
        <v>0</v>
      </c>
      <c r="H100" s="228">
        <f t="shared" si="2"/>
        <v>4</v>
      </c>
      <c r="I100" s="230" t="s">
        <v>177</v>
      </c>
    </row>
    <row r="101" spans="1:9" ht="15">
      <c r="A101" s="230" t="s">
        <v>174</v>
      </c>
      <c r="B101" s="230"/>
      <c r="C101" s="230" t="s">
        <v>19</v>
      </c>
      <c r="D101" s="231">
        <v>0</v>
      </c>
      <c r="E101" s="232">
        <v>0</v>
      </c>
      <c r="F101" s="231">
        <v>4</v>
      </c>
      <c r="G101" s="231">
        <v>0</v>
      </c>
      <c r="H101" s="231">
        <f t="shared" si="2"/>
        <v>4</v>
      </c>
      <c r="I101" s="230" t="s">
        <v>177</v>
      </c>
    </row>
    <row r="102" spans="1:9" ht="15">
      <c r="A102" s="230" t="s">
        <v>174</v>
      </c>
      <c r="B102" s="230"/>
      <c r="C102" s="230" t="s">
        <v>20</v>
      </c>
      <c r="D102" s="231">
        <v>0</v>
      </c>
      <c r="E102" s="232">
        <v>0</v>
      </c>
      <c r="F102" s="231">
        <v>0</v>
      </c>
      <c r="G102" s="231">
        <v>0</v>
      </c>
      <c r="H102" s="231">
        <f t="shared" si="2"/>
        <v>0</v>
      </c>
      <c r="I102" s="230" t="s">
        <v>177</v>
      </c>
    </row>
    <row r="103" spans="1:9" ht="15">
      <c r="A103" s="230" t="s">
        <v>174</v>
      </c>
      <c r="B103" s="230"/>
      <c r="C103" s="230" t="s">
        <v>21</v>
      </c>
      <c r="D103" s="231">
        <v>0</v>
      </c>
      <c r="E103" s="232">
        <v>0</v>
      </c>
      <c r="F103" s="231">
        <v>0</v>
      </c>
      <c r="G103" s="231">
        <v>0</v>
      </c>
      <c r="H103" s="231">
        <f t="shared" si="2"/>
        <v>0</v>
      </c>
      <c r="I103" s="230" t="s">
        <v>177</v>
      </c>
    </row>
    <row r="104" spans="1:9" ht="15">
      <c r="A104" s="230" t="s">
        <v>174</v>
      </c>
      <c r="B104" s="230"/>
      <c r="C104" s="230" t="s">
        <v>22</v>
      </c>
      <c r="D104" s="231">
        <v>0</v>
      </c>
      <c r="E104" s="232">
        <v>0</v>
      </c>
      <c r="F104" s="231">
        <v>0</v>
      </c>
      <c r="G104" s="231">
        <v>0</v>
      </c>
      <c r="H104" s="231">
        <f t="shared" si="2"/>
        <v>0</v>
      </c>
      <c r="I104" s="230" t="s">
        <v>177</v>
      </c>
    </row>
    <row r="105" spans="1:9" ht="15">
      <c r="A105" s="226" t="s">
        <v>174</v>
      </c>
      <c r="B105" s="226">
        <v>34</v>
      </c>
      <c r="C105" s="226" t="s">
        <v>51</v>
      </c>
      <c r="D105" s="228">
        <f>D106+D107+D108+D109</f>
        <v>0</v>
      </c>
      <c r="E105" s="228">
        <f>E106+E107+E108+E109</f>
        <v>0</v>
      </c>
      <c r="F105" s="228">
        <f>F106+F107+F108+F109</f>
        <v>0</v>
      </c>
      <c r="G105" s="228">
        <f>G106+G107+G108+G109</f>
        <v>0</v>
      </c>
      <c r="H105" s="228">
        <f t="shared" si="2"/>
        <v>0</v>
      </c>
      <c r="I105" s="230" t="s">
        <v>165</v>
      </c>
    </row>
    <row r="106" spans="1:9" ht="15">
      <c r="A106" s="230" t="s">
        <v>174</v>
      </c>
      <c r="B106" s="230"/>
      <c r="C106" s="230" t="s">
        <v>19</v>
      </c>
      <c r="D106" s="231">
        <v>0</v>
      </c>
      <c r="E106" s="232">
        <v>0</v>
      </c>
      <c r="F106" s="231">
        <v>0</v>
      </c>
      <c r="G106" s="231">
        <v>0</v>
      </c>
      <c r="H106" s="231">
        <f t="shared" si="2"/>
        <v>0</v>
      </c>
      <c r="I106" s="230" t="s">
        <v>165</v>
      </c>
    </row>
    <row r="107" spans="1:9" ht="15">
      <c r="A107" s="230" t="s">
        <v>174</v>
      </c>
      <c r="B107" s="230"/>
      <c r="C107" s="230" t="s">
        <v>20</v>
      </c>
      <c r="D107" s="231">
        <v>0</v>
      </c>
      <c r="E107" s="232">
        <v>0</v>
      </c>
      <c r="F107" s="231">
        <v>0</v>
      </c>
      <c r="G107" s="231">
        <v>0</v>
      </c>
      <c r="H107" s="231">
        <f t="shared" si="2"/>
        <v>0</v>
      </c>
      <c r="I107" s="230" t="s">
        <v>165</v>
      </c>
    </row>
    <row r="108" spans="1:9" ht="15">
      <c r="A108" s="230" t="s">
        <v>174</v>
      </c>
      <c r="B108" s="230"/>
      <c r="C108" s="230" t="s">
        <v>21</v>
      </c>
      <c r="D108" s="231">
        <v>0</v>
      </c>
      <c r="E108" s="232">
        <v>0</v>
      </c>
      <c r="F108" s="231">
        <v>0</v>
      </c>
      <c r="G108" s="231">
        <v>0</v>
      </c>
      <c r="H108" s="231">
        <f t="shared" si="2"/>
        <v>0</v>
      </c>
      <c r="I108" s="230" t="s">
        <v>165</v>
      </c>
    </row>
    <row r="109" spans="1:9" ht="15">
      <c r="A109" s="230" t="s">
        <v>174</v>
      </c>
      <c r="B109" s="230"/>
      <c r="C109" s="230" t="s">
        <v>22</v>
      </c>
      <c r="D109" s="231">
        <v>0</v>
      </c>
      <c r="E109" s="232">
        <v>0</v>
      </c>
      <c r="F109" s="231">
        <v>0</v>
      </c>
      <c r="G109" s="231">
        <v>0</v>
      </c>
      <c r="H109" s="231">
        <f t="shared" si="2"/>
        <v>0</v>
      </c>
      <c r="I109" s="230" t="s">
        <v>165</v>
      </c>
    </row>
    <row r="110" spans="1:9" ht="30">
      <c r="A110" s="226" t="s">
        <v>174</v>
      </c>
      <c r="B110" s="226">
        <v>36</v>
      </c>
      <c r="C110" s="233" t="s">
        <v>178</v>
      </c>
      <c r="D110" s="228">
        <f>D111+D112+D113+D114</f>
        <v>0</v>
      </c>
      <c r="E110" s="228">
        <f>E111+E112+E113+E114</f>
        <v>0</v>
      </c>
      <c r="F110" s="228">
        <f>F111+F112+F113+F114</f>
        <v>4</v>
      </c>
      <c r="G110" s="228">
        <f>G111+G112+G113+G114</f>
        <v>0</v>
      </c>
      <c r="H110" s="228">
        <f t="shared" si="2"/>
        <v>4</v>
      </c>
      <c r="I110" s="230" t="s">
        <v>177</v>
      </c>
    </row>
    <row r="111" spans="1:9" ht="15">
      <c r="A111" s="230" t="s">
        <v>174</v>
      </c>
      <c r="B111" s="230"/>
      <c r="C111" s="230" t="s">
        <v>19</v>
      </c>
      <c r="D111" s="231">
        <v>0</v>
      </c>
      <c r="E111" s="232">
        <v>0</v>
      </c>
      <c r="F111" s="231">
        <v>4</v>
      </c>
      <c r="G111" s="231">
        <v>0</v>
      </c>
      <c r="H111" s="231">
        <f t="shared" si="2"/>
        <v>4</v>
      </c>
      <c r="I111" s="230" t="s">
        <v>177</v>
      </c>
    </row>
    <row r="112" spans="1:9" ht="15">
      <c r="A112" s="230" t="s">
        <v>174</v>
      </c>
      <c r="B112" s="230"/>
      <c r="C112" s="230" t="s">
        <v>20</v>
      </c>
      <c r="D112" s="231">
        <v>0</v>
      </c>
      <c r="E112" s="232">
        <v>0</v>
      </c>
      <c r="F112" s="231">
        <v>0</v>
      </c>
      <c r="G112" s="231">
        <v>0</v>
      </c>
      <c r="H112" s="231">
        <f t="shared" si="2"/>
        <v>0</v>
      </c>
      <c r="I112" s="230" t="s">
        <v>177</v>
      </c>
    </row>
    <row r="113" spans="1:9" ht="15">
      <c r="A113" s="230" t="s">
        <v>174</v>
      </c>
      <c r="B113" s="230"/>
      <c r="C113" s="230" t="s">
        <v>21</v>
      </c>
      <c r="D113" s="231">
        <v>0</v>
      </c>
      <c r="E113" s="232">
        <v>0</v>
      </c>
      <c r="F113" s="231">
        <v>0</v>
      </c>
      <c r="G113" s="231">
        <v>0</v>
      </c>
      <c r="H113" s="231">
        <f t="shared" si="2"/>
        <v>0</v>
      </c>
      <c r="I113" s="230" t="s">
        <v>177</v>
      </c>
    </row>
    <row r="114" spans="1:9" ht="15">
      <c r="A114" s="230" t="s">
        <v>174</v>
      </c>
      <c r="B114" s="230"/>
      <c r="C114" s="230" t="s">
        <v>22</v>
      </c>
      <c r="D114" s="231">
        <v>0</v>
      </c>
      <c r="E114" s="232">
        <v>0</v>
      </c>
      <c r="F114" s="231">
        <v>0</v>
      </c>
      <c r="G114" s="231">
        <v>0</v>
      </c>
      <c r="H114" s="231">
        <f t="shared" si="2"/>
        <v>0</v>
      </c>
      <c r="I114" s="230" t="s">
        <v>177</v>
      </c>
    </row>
    <row r="115" spans="1:9" ht="15">
      <c r="A115" s="226" t="s">
        <v>174</v>
      </c>
      <c r="B115" s="226">
        <v>37</v>
      </c>
      <c r="C115" s="226" t="s">
        <v>104</v>
      </c>
      <c r="D115" s="228">
        <f>SUM(D116:D119)</f>
        <v>122</v>
      </c>
      <c r="E115" s="228">
        <f>SUM(E116:E119)</f>
        <v>403</v>
      </c>
      <c r="F115" s="228">
        <f>SUM(F116:F119)</f>
        <v>500</v>
      </c>
      <c r="G115" s="228">
        <f>SUM(G116:G119)</f>
        <v>114</v>
      </c>
      <c r="H115" s="228">
        <f t="shared" si="2"/>
        <v>1139</v>
      </c>
      <c r="I115" s="230" t="s">
        <v>179</v>
      </c>
    </row>
    <row r="116" spans="1:9" ht="15">
      <c r="A116" s="230" t="s">
        <v>174</v>
      </c>
      <c r="B116" s="230"/>
      <c r="C116" s="230" t="s">
        <v>19</v>
      </c>
      <c r="D116" s="231">
        <v>62</v>
      </c>
      <c r="E116" s="232">
        <v>285</v>
      </c>
      <c r="F116" s="231">
        <v>357</v>
      </c>
      <c r="G116" s="231">
        <v>50</v>
      </c>
      <c r="H116" s="231">
        <f t="shared" si="2"/>
        <v>754</v>
      </c>
      <c r="I116" s="230" t="s">
        <v>179</v>
      </c>
    </row>
    <row r="117" spans="1:9" ht="15">
      <c r="A117" s="230" t="s">
        <v>174</v>
      </c>
      <c r="B117" s="230"/>
      <c r="C117" s="230" t="s">
        <v>20</v>
      </c>
      <c r="D117" s="231">
        <v>32</v>
      </c>
      <c r="E117" s="232">
        <v>16</v>
      </c>
      <c r="F117" s="231">
        <v>19</v>
      </c>
      <c r="G117" s="231">
        <v>30</v>
      </c>
      <c r="H117" s="231">
        <f t="shared" si="2"/>
        <v>97</v>
      </c>
      <c r="I117" s="230" t="s">
        <v>179</v>
      </c>
    </row>
    <row r="118" spans="1:9" ht="15">
      <c r="A118" s="230" t="s">
        <v>174</v>
      </c>
      <c r="B118" s="230"/>
      <c r="C118" s="230" t="s">
        <v>21</v>
      </c>
      <c r="D118" s="231">
        <v>7</v>
      </c>
      <c r="E118" s="232">
        <v>40</v>
      </c>
      <c r="F118" s="231">
        <v>16</v>
      </c>
      <c r="G118" s="231">
        <v>4</v>
      </c>
      <c r="H118" s="231">
        <f t="shared" si="2"/>
        <v>67</v>
      </c>
      <c r="I118" s="230" t="s">
        <v>179</v>
      </c>
    </row>
    <row r="119" spans="1:9" ht="15">
      <c r="A119" s="230" t="s">
        <v>174</v>
      </c>
      <c r="B119" s="230"/>
      <c r="C119" s="230" t="s">
        <v>22</v>
      </c>
      <c r="D119" s="231">
        <v>21</v>
      </c>
      <c r="E119" s="232">
        <v>62</v>
      </c>
      <c r="F119" s="231">
        <v>108</v>
      </c>
      <c r="G119" s="231">
        <v>30</v>
      </c>
      <c r="H119" s="231">
        <f t="shared" si="2"/>
        <v>221</v>
      </c>
      <c r="I119" s="230" t="s">
        <v>179</v>
      </c>
    </row>
    <row r="120" spans="1:9" ht="30">
      <c r="A120" s="226" t="s">
        <v>174</v>
      </c>
      <c r="B120" s="226">
        <v>38</v>
      </c>
      <c r="C120" s="227" t="s">
        <v>55</v>
      </c>
      <c r="D120" s="228">
        <f>SUM(D121:D124)</f>
        <v>488</v>
      </c>
      <c r="E120" s="228">
        <f>SUM(E121:E124)</f>
        <v>1596</v>
      </c>
      <c r="F120" s="228">
        <f>SUM(F121:F124)</f>
        <v>2000</v>
      </c>
      <c r="G120" s="228">
        <f>SUM(G121:G124)</f>
        <v>456</v>
      </c>
      <c r="H120" s="228">
        <f t="shared" si="2"/>
        <v>4540</v>
      </c>
      <c r="I120" s="230" t="s">
        <v>179</v>
      </c>
    </row>
    <row r="121" spans="1:9" ht="15">
      <c r="A121" s="230" t="s">
        <v>174</v>
      </c>
      <c r="B121" s="230"/>
      <c r="C121" s="230" t="s">
        <v>19</v>
      </c>
      <c r="D121" s="231">
        <v>248</v>
      </c>
      <c r="E121" s="232">
        <v>1140</v>
      </c>
      <c r="F121" s="231">
        <v>1428</v>
      </c>
      <c r="G121" s="231">
        <v>200</v>
      </c>
      <c r="H121" s="231">
        <f t="shared" si="2"/>
        <v>3016</v>
      </c>
      <c r="I121" s="230" t="s">
        <v>179</v>
      </c>
    </row>
    <row r="122" spans="1:9" ht="15">
      <c r="A122" s="230" t="s">
        <v>174</v>
      </c>
      <c r="B122" s="230"/>
      <c r="C122" s="230" t="s">
        <v>20</v>
      </c>
      <c r="D122" s="231">
        <v>128</v>
      </c>
      <c r="E122" s="232">
        <v>64</v>
      </c>
      <c r="F122" s="231">
        <v>76</v>
      </c>
      <c r="G122" s="231">
        <v>120</v>
      </c>
      <c r="H122" s="231">
        <f t="shared" si="2"/>
        <v>388</v>
      </c>
      <c r="I122" s="230" t="s">
        <v>179</v>
      </c>
    </row>
    <row r="123" spans="1:9" ht="15">
      <c r="A123" s="230" t="s">
        <v>174</v>
      </c>
      <c r="B123" s="230"/>
      <c r="C123" s="230" t="s">
        <v>21</v>
      </c>
      <c r="D123" s="231">
        <v>28</v>
      </c>
      <c r="E123" s="232">
        <v>148</v>
      </c>
      <c r="F123" s="231">
        <v>64</v>
      </c>
      <c r="G123" s="231">
        <v>16</v>
      </c>
      <c r="H123" s="231">
        <f t="shared" si="2"/>
        <v>256</v>
      </c>
      <c r="I123" s="230" t="s">
        <v>179</v>
      </c>
    </row>
    <row r="124" spans="1:9" ht="15">
      <c r="A124" s="230" t="s">
        <v>174</v>
      </c>
      <c r="B124" s="230"/>
      <c r="C124" s="230" t="s">
        <v>22</v>
      </c>
      <c r="D124" s="231">
        <v>84</v>
      </c>
      <c r="E124" s="232">
        <v>244</v>
      </c>
      <c r="F124" s="231">
        <v>432</v>
      </c>
      <c r="G124" s="231">
        <v>120</v>
      </c>
      <c r="H124" s="231">
        <f t="shared" si="2"/>
        <v>880</v>
      </c>
      <c r="I124" s="230" t="s">
        <v>179</v>
      </c>
    </row>
    <row r="125" spans="1:9" ht="15">
      <c r="A125" s="226" t="s">
        <v>174</v>
      </c>
      <c r="B125" s="226">
        <v>39</v>
      </c>
      <c r="C125" s="226" t="s">
        <v>56</v>
      </c>
      <c r="D125" s="228">
        <f>SUM(D126:D129)</f>
        <v>1780</v>
      </c>
      <c r="E125" s="228">
        <f>SUM(E126:E129)</f>
        <v>1869</v>
      </c>
      <c r="F125" s="228">
        <f>SUM(F126:F129)</f>
        <v>2316</v>
      </c>
      <c r="G125" s="228">
        <f>SUM(G126:G129)</f>
        <v>1589</v>
      </c>
      <c r="H125" s="228">
        <f t="shared" si="2"/>
        <v>7554</v>
      </c>
      <c r="I125" s="230" t="s">
        <v>179</v>
      </c>
    </row>
    <row r="126" spans="1:9" ht="15">
      <c r="A126" s="230" t="s">
        <v>174</v>
      </c>
      <c r="B126" s="230"/>
      <c r="C126" s="230" t="s">
        <v>19</v>
      </c>
      <c r="D126" s="231">
        <v>1418</v>
      </c>
      <c r="E126" s="232">
        <v>1238</v>
      </c>
      <c r="F126" s="231">
        <v>1580</v>
      </c>
      <c r="G126" s="231">
        <v>1294</v>
      </c>
      <c r="H126" s="231">
        <f t="shared" si="2"/>
        <v>5530</v>
      </c>
      <c r="I126" s="230" t="s">
        <v>179</v>
      </c>
    </row>
    <row r="127" spans="1:9" ht="15">
      <c r="A127" s="230" t="s">
        <v>174</v>
      </c>
      <c r="B127" s="230"/>
      <c r="C127" s="230" t="s">
        <v>20</v>
      </c>
      <c r="D127" s="231">
        <v>42</v>
      </c>
      <c r="E127" s="232">
        <v>82</v>
      </c>
      <c r="F127" s="231">
        <v>95</v>
      </c>
      <c r="G127" s="231">
        <v>79</v>
      </c>
      <c r="H127" s="231">
        <f t="shared" si="2"/>
        <v>298</v>
      </c>
      <c r="I127" s="230" t="s">
        <v>179</v>
      </c>
    </row>
    <row r="128" spans="1:9" ht="15">
      <c r="A128" s="230" t="s">
        <v>174</v>
      </c>
      <c r="B128" s="230"/>
      <c r="C128" s="230" t="s">
        <v>21</v>
      </c>
      <c r="D128" s="231">
        <v>38</v>
      </c>
      <c r="E128" s="232">
        <v>168</v>
      </c>
      <c r="F128" s="231">
        <v>80</v>
      </c>
      <c r="G128" s="231">
        <v>26</v>
      </c>
      <c r="H128" s="231">
        <f t="shared" si="2"/>
        <v>312</v>
      </c>
      <c r="I128" s="230" t="s">
        <v>179</v>
      </c>
    </row>
    <row r="129" spans="1:9" ht="15">
      <c r="A129" s="230" t="s">
        <v>174</v>
      </c>
      <c r="B129" s="230"/>
      <c r="C129" s="230" t="s">
        <v>22</v>
      </c>
      <c r="D129" s="231">
        <v>282</v>
      </c>
      <c r="E129" s="232">
        <v>381</v>
      </c>
      <c r="F129" s="231">
        <v>561</v>
      </c>
      <c r="G129" s="231">
        <v>190</v>
      </c>
      <c r="H129" s="231">
        <f t="shared" si="2"/>
        <v>1414</v>
      </c>
      <c r="I129" s="230" t="s">
        <v>179</v>
      </c>
    </row>
    <row r="130" spans="1:9" ht="15">
      <c r="A130" s="226" t="s">
        <v>174</v>
      </c>
      <c r="B130" s="226">
        <v>40</v>
      </c>
      <c r="C130" s="226" t="s">
        <v>57</v>
      </c>
      <c r="D130" s="228">
        <f>SUM(D131:D134)</f>
        <v>433</v>
      </c>
      <c r="E130" s="228">
        <f>SUM(E131:E134)</f>
        <v>264</v>
      </c>
      <c r="F130" s="228">
        <f>SUM(F131:F134)</f>
        <v>253</v>
      </c>
      <c r="G130" s="228">
        <f>SUM(G131:G134)</f>
        <v>261</v>
      </c>
      <c r="H130" s="228">
        <f t="shared" si="2"/>
        <v>1211</v>
      </c>
      <c r="I130" s="230" t="s">
        <v>179</v>
      </c>
    </row>
    <row r="131" spans="1:9" ht="15">
      <c r="A131" s="230" t="s">
        <v>174</v>
      </c>
      <c r="B131" s="230"/>
      <c r="C131" s="230" t="s">
        <v>19</v>
      </c>
      <c r="D131" s="231">
        <v>360</v>
      </c>
      <c r="E131" s="232">
        <v>188</v>
      </c>
      <c r="F131" s="231">
        <v>190</v>
      </c>
      <c r="G131" s="231">
        <v>233</v>
      </c>
      <c r="H131" s="231">
        <f t="shared" si="2"/>
        <v>971</v>
      </c>
      <c r="I131" s="230" t="s">
        <v>179</v>
      </c>
    </row>
    <row r="132" spans="1:9" ht="15">
      <c r="A132" s="230" t="s">
        <v>174</v>
      </c>
      <c r="B132" s="230"/>
      <c r="C132" s="230" t="s">
        <v>20</v>
      </c>
      <c r="D132" s="231">
        <v>10</v>
      </c>
      <c r="E132" s="232">
        <v>9</v>
      </c>
      <c r="F132" s="231">
        <v>11</v>
      </c>
      <c r="G132" s="231">
        <v>15</v>
      </c>
      <c r="H132" s="231">
        <f t="shared" si="2"/>
        <v>45</v>
      </c>
      <c r="I132" s="230" t="s">
        <v>179</v>
      </c>
    </row>
    <row r="133" spans="1:9" ht="15">
      <c r="A133" s="230" t="s">
        <v>174</v>
      </c>
      <c r="B133" s="230"/>
      <c r="C133" s="230" t="s">
        <v>21</v>
      </c>
      <c r="D133" s="231">
        <v>10</v>
      </c>
      <c r="E133" s="232">
        <v>39</v>
      </c>
      <c r="F133" s="231">
        <v>21</v>
      </c>
      <c r="G133" s="231">
        <v>3</v>
      </c>
      <c r="H133" s="231">
        <f t="shared" si="2"/>
        <v>73</v>
      </c>
      <c r="I133" s="230" t="s">
        <v>179</v>
      </c>
    </row>
    <row r="134" spans="1:9" ht="15">
      <c r="A134" s="230" t="s">
        <v>174</v>
      </c>
      <c r="B134" s="230"/>
      <c r="C134" s="230" t="s">
        <v>22</v>
      </c>
      <c r="D134" s="231">
        <v>53</v>
      </c>
      <c r="E134" s="232">
        <v>28</v>
      </c>
      <c r="F134" s="231">
        <v>31</v>
      </c>
      <c r="G134" s="231">
        <v>10</v>
      </c>
      <c r="H134" s="231">
        <f t="shared" si="2"/>
        <v>122</v>
      </c>
      <c r="I134" s="230" t="s">
        <v>179</v>
      </c>
    </row>
    <row r="135" spans="1:9" ht="15">
      <c r="A135" s="226" t="s">
        <v>174</v>
      </c>
      <c r="B135" s="226">
        <v>41</v>
      </c>
      <c r="C135" s="226" t="s">
        <v>58</v>
      </c>
      <c r="D135" s="228">
        <f>SUM(D136:D139)</f>
        <v>1951</v>
      </c>
      <c r="E135" s="228">
        <f>SUM(E136:E139)</f>
        <v>1222</v>
      </c>
      <c r="F135" s="228">
        <f>SUM(F136:F139)</f>
        <v>1305</v>
      </c>
      <c r="G135" s="228">
        <f>SUM(G136:G139)</f>
        <v>1617</v>
      </c>
      <c r="H135" s="228">
        <f>D135+E135+F135+G135</f>
        <v>6095</v>
      </c>
      <c r="I135" s="230" t="s">
        <v>179</v>
      </c>
    </row>
    <row r="136" spans="1:9" ht="15">
      <c r="A136" s="230" t="s">
        <v>174</v>
      </c>
      <c r="B136" s="230"/>
      <c r="C136" s="230" t="s">
        <v>19</v>
      </c>
      <c r="D136" s="231">
        <v>1440</v>
      </c>
      <c r="E136" s="232">
        <v>752</v>
      </c>
      <c r="F136" s="231">
        <v>760</v>
      </c>
      <c r="G136" s="231">
        <v>932</v>
      </c>
      <c r="H136" s="231">
        <f aca="true" t="shared" si="3" ref="H136:H199">D136+E136+F136+G136</f>
        <v>3884</v>
      </c>
      <c r="I136" s="230" t="s">
        <v>179</v>
      </c>
    </row>
    <row r="137" spans="1:9" ht="15">
      <c r="A137" s="230" t="s">
        <v>174</v>
      </c>
      <c r="B137" s="230"/>
      <c r="C137" s="230" t="s">
        <v>20</v>
      </c>
      <c r="D137" s="231">
        <v>448</v>
      </c>
      <c r="E137" s="232">
        <v>403</v>
      </c>
      <c r="F137" s="231">
        <v>493</v>
      </c>
      <c r="G137" s="231">
        <v>672</v>
      </c>
      <c r="H137" s="231">
        <f t="shared" si="3"/>
        <v>2016</v>
      </c>
      <c r="I137" s="230" t="s">
        <v>179</v>
      </c>
    </row>
    <row r="138" spans="1:9" ht="15">
      <c r="A138" s="230" t="s">
        <v>174</v>
      </c>
      <c r="B138" s="230"/>
      <c r="C138" s="230" t="s">
        <v>21</v>
      </c>
      <c r="D138" s="231">
        <v>10</v>
      </c>
      <c r="E138" s="232">
        <v>39</v>
      </c>
      <c r="F138" s="231">
        <v>21</v>
      </c>
      <c r="G138" s="231">
        <v>3</v>
      </c>
      <c r="H138" s="231">
        <f t="shared" si="3"/>
        <v>73</v>
      </c>
      <c r="I138" s="230" t="s">
        <v>179</v>
      </c>
    </row>
    <row r="139" spans="1:9" ht="15">
      <c r="A139" s="230" t="s">
        <v>174</v>
      </c>
      <c r="B139" s="230"/>
      <c r="C139" s="230" t="s">
        <v>22</v>
      </c>
      <c r="D139" s="231">
        <v>53</v>
      </c>
      <c r="E139" s="232">
        <v>28</v>
      </c>
      <c r="F139" s="231">
        <v>31</v>
      </c>
      <c r="G139" s="231">
        <v>10</v>
      </c>
      <c r="H139" s="231">
        <f t="shared" si="3"/>
        <v>122</v>
      </c>
      <c r="I139" s="230" t="s">
        <v>179</v>
      </c>
    </row>
    <row r="140" spans="1:9" ht="15">
      <c r="A140" s="226" t="s">
        <v>174</v>
      </c>
      <c r="B140" s="226">
        <v>42</v>
      </c>
      <c r="C140" s="226" t="s">
        <v>59</v>
      </c>
      <c r="D140" s="228">
        <f>SUM(D141:D144)</f>
        <v>186</v>
      </c>
      <c r="E140" s="228">
        <f>SUM(E141:E144)</f>
        <v>166</v>
      </c>
      <c r="F140" s="228">
        <f>SUM(F141:F144)</f>
        <v>183</v>
      </c>
      <c r="G140" s="228">
        <f>SUM(G141:G144)</f>
        <v>156</v>
      </c>
      <c r="H140" s="228">
        <f>D140+E140+F140+G140</f>
        <v>691</v>
      </c>
      <c r="I140" s="230" t="s">
        <v>179</v>
      </c>
    </row>
    <row r="141" spans="1:9" ht="15">
      <c r="A141" s="230" t="s">
        <v>174</v>
      </c>
      <c r="B141" s="230"/>
      <c r="C141" s="230" t="s">
        <v>19</v>
      </c>
      <c r="D141" s="231">
        <v>169</v>
      </c>
      <c r="E141" s="232">
        <v>149</v>
      </c>
      <c r="F141" s="231">
        <v>160</v>
      </c>
      <c r="G141" s="231">
        <v>146</v>
      </c>
      <c r="H141" s="231">
        <f t="shared" si="3"/>
        <v>624</v>
      </c>
      <c r="I141" s="230" t="s">
        <v>179</v>
      </c>
    </row>
    <row r="142" spans="1:9" ht="15">
      <c r="A142" s="230" t="s">
        <v>174</v>
      </c>
      <c r="B142" s="230"/>
      <c r="C142" s="230" t="s">
        <v>20</v>
      </c>
      <c r="D142" s="231">
        <v>10</v>
      </c>
      <c r="E142" s="232">
        <v>14</v>
      </c>
      <c r="F142" s="231">
        <v>15</v>
      </c>
      <c r="G142" s="231">
        <v>7</v>
      </c>
      <c r="H142" s="231">
        <f t="shared" si="3"/>
        <v>46</v>
      </c>
      <c r="I142" s="230" t="s">
        <v>179</v>
      </c>
    </row>
    <row r="143" spans="1:9" ht="15">
      <c r="A143" s="230" t="s">
        <v>174</v>
      </c>
      <c r="B143" s="230"/>
      <c r="C143" s="230" t="s">
        <v>21</v>
      </c>
      <c r="D143" s="231">
        <v>3</v>
      </c>
      <c r="E143" s="232">
        <v>1</v>
      </c>
      <c r="F143" s="231">
        <v>1</v>
      </c>
      <c r="G143" s="231">
        <v>1</v>
      </c>
      <c r="H143" s="231">
        <f t="shared" si="3"/>
        <v>6</v>
      </c>
      <c r="I143" s="230" t="s">
        <v>179</v>
      </c>
    </row>
    <row r="144" spans="1:9" ht="15">
      <c r="A144" s="230" t="s">
        <v>174</v>
      </c>
      <c r="B144" s="230"/>
      <c r="C144" s="230" t="s">
        <v>22</v>
      </c>
      <c r="D144" s="231">
        <v>4</v>
      </c>
      <c r="E144" s="232">
        <v>2</v>
      </c>
      <c r="F144" s="231">
        <v>7</v>
      </c>
      <c r="G144" s="231">
        <v>2</v>
      </c>
      <c r="H144" s="231">
        <f t="shared" si="3"/>
        <v>15</v>
      </c>
      <c r="I144" s="230" t="s">
        <v>179</v>
      </c>
    </row>
    <row r="145" spans="1:9" ht="15">
      <c r="A145" s="226" t="s">
        <v>174</v>
      </c>
      <c r="B145" s="226">
        <v>43</v>
      </c>
      <c r="C145" s="226" t="s">
        <v>60</v>
      </c>
      <c r="D145" s="228">
        <v>28</v>
      </c>
      <c r="E145" s="229">
        <v>19</v>
      </c>
      <c r="F145" s="228">
        <v>20</v>
      </c>
      <c r="G145" s="228">
        <v>12</v>
      </c>
      <c r="H145" s="228">
        <f t="shared" si="3"/>
        <v>79</v>
      </c>
      <c r="I145" s="230" t="s">
        <v>179</v>
      </c>
    </row>
    <row r="146" spans="1:9" ht="15">
      <c r="A146" s="226" t="s">
        <v>174</v>
      </c>
      <c r="B146" s="226">
        <v>44</v>
      </c>
      <c r="C146" s="226" t="s">
        <v>61</v>
      </c>
      <c r="D146" s="228">
        <f>SUM(D147:D150)</f>
        <v>521</v>
      </c>
      <c r="E146" s="228">
        <f>SUM(E147:E150)</f>
        <v>470</v>
      </c>
      <c r="F146" s="228">
        <f>SUM(F147:F150)</f>
        <v>514</v>
      </c>
      <c r="G146" s="228">
        <f>SUM(G147:G150)</f>
        <v>437</v>
      </c>
      <c r="H146" s="228">
        <f t="shared" si="3"/>
        <v>1942</v>
      </c>
      <c r="I146" s="230" t="s">
        <v>179</v>
      </c>
    </row>
    <row r="147" spans="1:9" ht="15">
      <c r="A147" s="230" t="s">
        <v>174</v>
      </c>
      <c r="B147" s="230"/>
      <c r="C147" s="230" t="s">
        <v>19</v>
      </c>
      <c r="D147" s="231">
        <v>473</v>
      </c>
      <c r="E147" s="232">
        <v>420</v>
      </c>
      <c r="F147" s="231">
        <v>450</v>
      </c>
      <c r="G147" s="231">
        <v>410</v>
      </c>
      <c r="H147" s="231">
        <f t="shared" si="3"/>
        <v>1753</v>
      </c>
      <c r="I147" s="230" t="s">
        <v>179</v>
      </c>
    </row>
    <row r="148" spans="1:9" ht="15">
      <c r="A148" s="230" t="s">
        <v>174</v>
      </c>
      <c r="B148" s="230"/>
      <c r="C148" s="230" t="s">
        <v>20</v>
      </c>
      <c r="D148" s="231">
        <v>28</v>
      </c>
      <c r="E148" s="232">
        <v>40</v>
      </c>
      <c r="F148" s="231">
        <v>41</v>
      </c>
      <c r="G148" s="231">
        <v>19</v>
      </c>
      <c r="H148" s="231">
        <f t="shared" si="3"/>
        <v>128</v>
      </c>
      <c r="I148" s="230" t="s">
        <v>179</v>
      </c>
    </row>
    <row r="149" spans="1:9" ht="15">
      <c r="A149" s="230" t="s">
        <v>174</v>
      </c>
      <c r="B149" s="230"/>
      <c r="C149" s="230" t="s">
        <v>21</v>
      </c>
      <c r="D149" s="231">
        <v>8</v>
      </c>
      <c r="E149" s="232">
        <v>4</v>
      </c>
      <c r="F149" s="231">
        <v>3</v>
      </c>
      <c r="G149" s="231">
        <v>3</v>
      </c>
      <c r="H149" s="231">
        <f t="shared" si="3"/>
        <v>18</v>
      </c>
      <c r="I149" s="230" t="s">
        <v>179</v>
      </c>
    </row>
    <row r="150" spans="1:9" ht="15">
      <c r="A150" s="230" t="s">
        <v>174</v>
      </c>
      <c r="B150" s="230"/>
      <c r="C150" s="230" t="s">
        <v>22</v>
      </c>
      <c r="D150" s="231">
        <v>12</v>
      </c>
      <c r="E150" s="232">
        <v>6</v>
      </c>
      <c r="F150" s="231">
        <v>20</v>
      </c>
      <c r="G150" s="231">
        <v>5</v>
      </c>
      <c r="H150" s="231">
        <f t="shared" si="3"/>
        <v>43</v>
      </c>
      <c r="I150" s="230" t="s">
        <v>179</v>
      </c>
    </row>
    <row r="151" spans="1:9" ht="30">
      <c r="A151" s="226" t="s">
        <v>174</v>
      </c>
      <c r="B151" s="226">
        <v>45</v>
      </c>
      <c r="C151" s="227" t="s">
        <v>62</v>
      </c>
      <c r="D151" s="228">
        <f>SUM(D152:D155)</f>
        <v>5</v>
      </c>
      <c r="E151" s="228">
        <f>SUM(E152:E155)</f>
        <v>8</v>
      </c>
      <c r="F151" s="228">
        <f>SUM(F152:F155)</f>
        <v>10</v>
      </c>
      <c r="G151" s="228">
        <f>SUM(G152:G155)</f>
        <v>5</v>
      </c>
      <c r="H151" s="228">
        <f t="shared" si="3"/>
        <v>28</v>
      </c>
      <c r="I151" s="230" t="s">
        <v>179</v>
      </c>
    </row>
    <row r="152" spans="1:9" ht="15">
      <c r="A152" s="230" t="s">
        <v>174</v>
      </c>
      <c r="B152" s="230"/>
      <c r="C152" s="230" t="s">
        <v>19</v>
      </c>
      <c r="D152" s="231">
        <v>3</v>
      </c>
      <c r="E152" s="232">
        <v>3</v>
      </c>
      <c r="F152" s="231">
        <v>4</v>
      </c>
      <c r="G152" s="231">
        <v>3</v>
      </c>
      <c r="H152" s="231">
        <f t="shared" si="3"/>
        <v>13</v>
      </c>
      <c r="I152" s="230" t="s">
        <v>179</v>
      </c>
    </row>
    <row r="153" spans="1:9" ht="15">
      <c r="A153" s="230" t="s">
        <v>174</v>
      </c>
      <c r="B153" s="230"/>
      <c r="C153" s="230" t="s">
        <v>20</v>
      </c>
      <c r="D153" s="231">
        <v>1</v>
      </c>
      <c r="E153" s="232">
        <v>2</v>
      </c>
      <c r="F153" s="231">
        <v>2</v>
      </c>
      <c r="G153" s="231">
        <v>1</v>
      </c>
      <c r="H153" s="231">
        <f t="shared" si="3"/>
        <v>6</v>
      </c>
      <c r="I153" s="230" t="s">
        <v>179</v>
      </c>
    </row>
    <row r="154" spans="1:9" ht="15">
      <c r="A154" s="230" t="s">
        <v>174</v>
      </c>
      <c r="B154" s="230"/>
      <c r="C154" s="230" t="s">
        <v>21</v>
      </c>
      <c r="D154" s="231">
        <v>0</v>
      </c>
      <c r="E154" s="232">
        <v>1</v>
      </c>
      <c r="F154" s="231">
        <v>1</v>
      </c>
      <c r="G154" s="231">
        <v>0</v>
      </c>
      <c r="H154" s="231">
        <f t="shared" si="3"/>
        <v>2</v>
      </c>
      <c r="I154" s="230" t="s">
        <v>179</v>
      </c>
    </row>
    <row r="155" spans="1:9" ht="15">
      <c r="A155" s="230" t="s">
        <v>174</v>
      </c>
      <c r="B155" s="230"/>
      <c r="C155" s="230" t="s">
        <v>22</v>
      </c>
      <c r="D155" s="231">
        <v>1</v>
      </c>
      <c r="E155" s="232">
        <v>2</v>
      </c>
      <c r="F155" s="231">
        <v>3</v>
      </c>
      <c r="G155" s="231">
        <v>1</v>
      </c>
      <c r="H155" s="231">
        <f t="shared" si="3"/>
        <v>7</v>
      </c>
      <c r="I155" s="230" t="s">
        <v>179</v>
      </c>
    </row>
    <row r="156" spans="1:9" ht="30">
      <c r="A156" s="226" t="s">
        <v>174</v>
      </c>
      <c r="B156" s="226">
        <v>63</v>
      </c>
      <c r="C156" s="227" t="s">
        <v>83</v>
      </c>
      <c r="D156" s="228">
        <f>SUM(D157:D160)</f>
        <v>29</v>
      </c>
      <c r="E156" s="228">
        <f>SUM(E157:E160)</f>
        <v>46</v>
      </c>
      <c r="F156" s="228">
        <f>SUM(F157:F160)</f>
        <v>68</v>
      </c>
      <c r="G156" s="228">
        <f>SUM(G157:G160)</f>
        <v>31</v>
      </c>
      <c r="H156" s="228">
        <f t="shared" si="3"/>
        <v>174</v>
      </c>
      <c r="I156" s="230" t="s">
        <v>168</v>
      </c>
    </row>
    <row r="157" spans="1:9" ht="15">
      <c r="A157" s="230" t="s">
        <v>174</v>
      </c>
      <c r="B157" s="230"/>
      <c r="C157" s="230" t="s">
        <v>19</v>
      </c>
      <c r="D157" s="231">
        <v>0</v>
      </c>
      <c r="E157" s="232">
        <v>0</v>
      </c>
      <c r="F157" s="231">
        <v>0</v>
      </c>
      <c r="G157" s="231">
        <v>0</v>
      </c>
      <c r="H157" s="231">
        <f t="shared" si="3"/>
        <v>0</v>
      </c>
      <c r="I157" s="230" t="s">
        <v>168</v>
      </c>
    </row>
    <row r="158" spans="1:9" ht="15">
      <c r="A158" s="230" t="s">
        <v>174</v>
      </c>
      <c r="B158" s="230"/>
      <c r="C158" s="230" t="s">
        <v>20</v>
      </c>
      <c r="D158" s="231">
        <v>0</v>
      </c>
      <c r="E158" s="232">
        <v>0</v>
      </c>
      <c r="F158" s="231">
        <v>0</v>
      </c>
      <c r="G158" s="231">
        <v>0</v>
      </c>
      <c r="H158" s="231">
        <f t="shared" si="3"/>
        <v>0</v>
      </c>
      <c r="I158" s="230" t="s">
        <v>168</v>
      </c>
    </row>
    <row r="159" spans="1:9" ht="15">
      <c r="A159" s="230" t="s">
        <v>174</v>
      </c>
      <c r="B159" s="230"/>
      <c r="C159" s="230" t="s">
        <v>21</v>
      </c>
      <c r="D159" s="231">
        <v>0</v>
      </c>
      <c r="E159" s="232">
        <v>0</v>
      </c>
      <c r="F159" s="231">
        <v>0</v>
      </c>
      <c r="G159" s="231">
        <v>0</v>
      </c>
      <c r="H159" s="231">
        <f t="shared" si="3"/>
        <v>0</v>
      </c>
      <c r="I159" s="230" t="s">
        <v>168</v>
      </c>
    </row>
    <row r="160" spans="1:9" ht="15">
      <c r="A160" s="230" t="s">
        <v>174</v>
      </c>
      <c r="B160" s="230"/>
      <c r="C160" s="230" t="s">
        <v>22</v>
      </c>
      <c r="D160" s="231">
        <v>29</v>
      </c>
      <c r="E160" s="232">
        <v>46</v>
      </c>
      <c r="F160" s="231">
        <v>68</v>
      </c>
      <c r="G160" s="231">
        <v>31</v>
      </c>
      <c r="H160" s="231">
        <f t="shared" si="3"/>
        <v>174</v>
      </c>
      <c r="I160" s="230" t="s">
        <v>168</v>
      </c>
    </row>
    <row r="161" spans="1:9" ht="30">
      <c r="A161" s="226" t="s">
        <v>174</v>
      </c>
      <c r="B161" s="226">
        <v>64</v>
      </c>
      <c r="C161" s="227" t="s">
        <v>180</v>
      </c>
      <c r="D161" s="228">
        <f>SUM(D162:D166)</f>
        <v>0</v>
      </c>
      <c r="E161" s="228">
        <f>SUM(E162:E166)</f>
        <v>0</v>
      </c>
      <c r="F161" s="228">
        <f>SUM(F162:F166)</f>
        <v>0</v>
      </c>
      <c r="G161" s="228">
        <f>SUM(G162:G166)</f>
        <v>0</v>
      </c>
      <c r="H161" s="228">
        <f t="shared" si="3"/>
        <v>0</v>
      </c>
      <c r="I161" s="230" t="s">
        <v>167</v>
      </c>
    </row>
    <row r="162" spans="1:9" ht="15">
      <c r="A162" s="230" t="s">
        <v>174</v>
      </c>
      <c r="B162" s="230"/>
      <c r="C162" s="230" t="s">
        <v>181</v>
      </c>
      <c r="D162" s="231">
        <v>0</v>
      </c>
      <c r="E162" s="232">
        <v>0</v>
      </c>
      <c r="F162" s="231">
        <v>0</v>
      </c>
      <c r="G162" s="231">
        <v>0</v>
      </c>
      <c r="H162" s="231">
        <f t="shared" si="3"/>
        <v>0</v>
      </c>
      <c r="I162" s="230" t="s">
        <v>167</v>
      </c>
    </row>
    <row r="163" spans="1:9" ht="15">
      <c r="A163" s="230" t="s">
        <v>174</v>
      </c>
      <c r="B163" s="230"/>
      <c r="C163" s="230" t="s">
        <v>19</v>
      </c>
      <c r="D163" s="231">
        <v>0</v>
      </c>
      <c r="E163" s="232">
        <v>0</v>
      </c>
      <c r="F163" s="231">
        <v>0</v>
      </c>
      <c r="G163" s="231">
        <v>0</v>
      </c>
      <c r="H163" s="231">
        <f t="shared" si="3"/>
        <v>0</v>
      </c>
      <c r="I163" s="230" t="s">
        <v>167</v>
      </c>
    </row>
    <row r="164" spans="1:9" ht="15">
      <c r="A164" s="230" t="s">
        <v>174</v>
      </c>
      <c r="B164" s="230"/>
      <c r="C164" s="230" t="s">
        <v>20</v>
      </c>
      <c r="D164" s="231">
        <v>0</v>
      </c>
      <c r="E164" s="232">
        <v>0</v>
      </c>
      <c r="F164" s="231">
        <v>0</v>
      </c>
      <c r="G164" s="231">
        <v>0</v>
      </c>
      <c r="H164" s="231">
        <f t="shared" si="3"/>
        <v>0</v>
      </c>
      <c r="I164" s="230" t="s">
        <v>167</v>
      </c>
    </row>
    <row r="165" spans="1:9" ht="15">
      <c r="A165" s="230" t="s">
        <v>174</v>
      </c>
      <c r="B165" s="230"/>
      <c r="C165" s="230" t="s">
        <v>21</v>
      </c>
      <c r="D165" s="231">
        <v>0</v>
      </c>
      <c r="E165" s="232">
        <v>0</v>
      </c>
      <c r="F165" s="231">
        <v>0</v>
      </c>
      <c r="G165" s="231">
        <v>0</v>
      </c>
      <c r="H165" s="231">
        <f t="shared" si="3"/>
        <v>0</v>
      </c>
      <c r="I165" s="230" t="s">
        <v>167</v>
      </c>
    </row>
    <row r="166" spans="1:9" ht="15">
      <c r="A166" s="230" t="s">
        <v>174</v>
      </c>
      <c r="B166" s="230"/>
      <c r="C166" s="230" t="s">
        <v>22</v>
      </c>
      <c r="D166" s="231">
        <v>0</v>
      </c>
      <c r="E166" s="232">
        <v>0</v>
      </c>
      <c r="F166" s="231">
        <v>0</v>
      </c>
      <c r="G166" s="231">
        <v>0</v>
      </c>
      <c r="H166" s="231">
        <f t="shared" si="3"/>
        <v>0</v>
      </c>
      <c r="I166" s="230" t="s">
        <v>167</v>
      </c>
    </row>
    <row r="167" spans="1:9" ht="30">
      <c r="A167" s="226" t="s">
        <v>174</v>
      </c>
      <c r="B167" s="226">
        <v>65</v>
      </c>
      <c r="C167" s="227" t="s">
        <v>182</v>
      </c>
      <c r="D167" s="228">
        <f>SUM(D168:D172)</f>
        <v>86448</v>
      </c>
      <c r="E167" s="228">
        <f>SUM(E168:E172)</f>
        <v>116125</v>
      </c>
      <c r="F167" s="228">
        <f>SUM(F168:F172)</f>
        <v>190910</v>
      </c>
      <c r="G167" s="228">
        <f>SUM(G168:G172)</f>
        <v>69897</v>
      </c>
      <c r="H167" s="228">
        <f t="shared" si="3"/>
        <v>463380</v>
      </c>
      <c r="I167" s="230" t="s">
        <v>168</v>
      </c>
    </row>
    <row r="168" spans="1:9" ht="15">
      <c r="A168" s="230" t="s">
        <v>174</v>
      </c>
      <c r="B168" s="230"/>
      <c r="C168" s="230" t="s">
        <v>183</v>
      </c>
      <c r="D168" s="231">
        <v>0</v>
      </c>
      <c r="E168" s="232">
        <v>0</v>
      </c>
      <c r="F168" s="231">
        <v>0</v>
      </c>
      <c r="G168" s="231">
        <v>0</v>
      </c>
      <c r="H168" s="231">
        <f t="shared" si="3"/>
        <v>0</v>
      </c>
      <c r="I168" s="230" t="s">
        <v>168</v>
      </c>
    </row>
    <row r="169" spans="1:9" ht="15">
      <c r="A169" s="230" t="s">
        <v>174</v>
      </c>
      <c r="B169" s="230"/>
      <c r="C169" s="230" t="s">
        <v>19</v>
      </c>
      <c r="D169" s="231">
        <v>0</v>
      </c>
      <c r="E169" s="232">
        <v>0</v>
      </c>
      <c r="F169" s="231">
        <v>0</v>
      </c>
      <c r="G169" s="231">
        <v>0</v>
      </c>
      <c r="H169" s="231">
        <f t="shared" si="3"/>
        <v>0</v>
      </c>
      <c r="I169" s="230" t="s">
        <v>168</v>
      </c>
    </row>
    <row r="170" spans="1:9" ht="15">
      <c r="A170" s="230" t="s">
        <v>174</v>
      </c>
      <c r="B170" s="230"/>
      <c r="C170" s="230" t="s">
        <v>20</v>
      </c>
      <c r="D170" s="231">
        <v>0</v>
      </c>
      <c r="E170" s="232">
        <v>0</v>
      </c>
      <c r="F170" s="231">
        <v>0</v>
      </c>
      <c r="G170" s="231">
        <v>0</v>
      </c>
      <c r="H170" s="231">
        <f t="shared" si="3"/>
        <v>0</v>
      </c>
      <c r="I170" s="230" t="s">
        <v>168</v>
      </c>
    </row>
    <row r="171" spans="1:9" ht="15">
      <c r="A171" s="230" t="s">
        <v>174</v>
      </c>
      <c r="B171" s="230"/>
      <c r="C171" s="230" t="s">
        <v>21</v>
      </c>
      <c r="D171" s="231">
        <v>0</v>
      </c>
      <c r="E171" s="232">
        <v>0</v>
      </c>
      <c r="F171" s="231">
        <v>0</v>
      </c>
      <c r="G171" s="231">
        <v>0</v>
      </c>
      <c r="H171" s="231">
        <f t="shared" si="3"/>
        <v>0</v>
      </c>
      <c r="I171" s="230" t="s">
        <v>168</v>
      </c>
    </row>
    <row r="172" spans="1:9" ht="15">
      <c r="A172" s="230" t="s">
        <v>174</v>
      </c>
      <c r="B172" s="230"/>
      <c r="C172" s="230" t="s">
        <v>22</v>
      </c>
      <c r="D172" s="231">
        <v>86448</v>
      </c>
      <c r="E172" s="232">
        <v>116125</v>
      </c>
      <c r="F172" s="231">
        <v>190910</v>
      </c>
      <c r="G172" s="231">
        <v>69897</v>
      </c>
      <c r="H172" s="231">
        <f t="shared" si="3"/>
        <v>463380</v>
      </c>
      <c r="I172" s="230" t="s">
        <v>168</v>
      </c>
    </row>
    <row r="173" spans="1:9" ht="15">
      <c r="A173" s="234" t="s">
        <v>184</v>
      </c>
      <c r="B173" s="234">
        <v>15</v>
      </c>
      <c r="C173" s="234" t="s">
        <v>185</v>
      </c>
      <c r="D173" s="235">
        <f>SUM(D174:D178)</f>
        <v>7</v>
      </c>
      <c r="E173" s="235">
        <f>SUM(E174:E178)</f>
        <v>6</v>
      </c>
      <c r="F173" s="235">
        <f>SUM(F174:F178)</f>
        <v>0</v>
      </c>
      <c r="G173" s="235">
        <f>SUM(G174:G178)</f>
        <v>7</v>
      </c>
      <c r="H173" s="235">
        <f t="shared" si="3"/>
        <v>20</v>
      </c>
      <c r="I173" s="237" t="s">
        <v>170</v>
      </c>
    </row>
    <row r="174" spans="1:9" ht="15">
      <c r="A174" s="237" t="s">
        <v>184</v>
      </c>
      <c r="B174" s="237"/>
      <c r="C174" s="237" t="s">
        <v>186</v>
      </c>
      <c r="D174" s="238">
        <v>0</v>
      </c>
      <c r="E174" s="239">
        <v>0</v>
      </c>
      <c r="F174" s="238">
        <v>0</v>
      </c>
      <c r="G174" s="238">
        <v>0</v>
      </c>
      <c r="H174" s="238">
        <f t="shared" si="3"/>
        <v>0</v>
      </c>
      <c r="I174" s="237" t="s">
        <v>170</v>
      </c>
    </row>
    <row r="175" spans="1:9" ht="15">
      <c r="A175" s="237" t="s">
        <v>184</v>
      </c>
      <c r="B175" s="237"/>
      <c r="C175" s="237" t="s">
        <v>19</v>
      </c>
      <c r="D175" s="238">
        <v>3</v>
      </c>
      <c r="E175" s="239">
        <v>3</v>
      </c>
      <c r="F175" s="238">
        <v>0</v>
      </c>
      <c r="G175" s="238">
        <v>4</v>
      </c>
      <c r="H175" s="238">
        <f t="shared" si="3"/>
        <v>10</v>
      </c>
      <c r="I175" s="237" t="s">
        <v>170</v>
      </c>
    </row>
    <row r="176" spans="1:9" ht="15">
      <c r="A176" s="237" t="s">
        <v>184</v>
      </c>
      <c r="B176" s="237"/>
      <c r="C176" s="237" t="s">
        <v>20</v>
      </c>
      <c r="D176" s="238">
        <v>2</v>
      </c>
      <c r="E176" s="239">
        <v>2</v>
      </c>
      <c r="F176" s="238">
        <v>0</v>
      </c>
      <c r="G176" s="238">
        <v>2</v>
      </c>
      <c r="H176" s="238">
        <f t="shared" si="3"/>
        <v>6</v>
      </c>
      <c r="I176" s="237" t="s">
        <v>170</v>
      </c>
    </row>
    <row r="177" spans="1:9" ht="15">
      <c r="A177" s="237" t="s">
        <v>184</v>
      </c>
      <c r="B177" s="237"/>
      <c r="C177" s="237" t="s">
        <v>21</v>
      </c>
      <c r="D177" s="238">
        <v>1</v>
      </c>
      <c r="E177" s="239">
        <v>0</v>
      </c>
      <c r="F177" s="238">
        <v>0</v>
      </c>
      <c r="G177" s="238">
        <v>0</v>
      </c>
      <c r="H177" s="238">
        <f t="shared" si="3"/>
        <v>1</v>
      </c>
      <c r="I177" s="237" t="s">
        <v>170</v>
      </c>
    </row>
    <row r="178" spans="1:9" ht="15">
      <c r="A178" s="237" t="s">
        <v>184</v>
      </c>
      <c r="B178" s="237"/>
      <c r="C178" s="237" t="s">
        <v>22</v>
      </c>
      <c r="D178" s="238">
        <v>1</v>
      </c>
      <c r="E178" s="239">
        <v>1</v>
      </c>
      <c r="F178" s="238">
        <v>0</v>
      </c>
      <c r="G178" s="238">
        <v>1</v>
      </c>
      <c r="H178" s="238">
        <f t="shared" si="3"/>
        <v>3</v>
      </c>
      <c r="I178" s="237" t="s">
        <v>170</v>
      </c>
    </row>
    <row r="179" spans="1:9" ht="30">
      <c r="A179" s="234" t="s">
        <v>184</v>
      </c>
      <c r="B179" s="234">
        <v>31</v>
      </c>
      <c r="C179" s="240" t="s">
        <v>48</v>
      </c>
      <c r="D179" s="235">
        <v>246</v>
      </c>
      <c r="E179" s="236">
        <v>218</v>
      </c>
      <c r="F179" s="235">
        <v>282</v>
      </c>
      <c r="G179" s="235">
        <v>370</v>
      </c>
      <c r="H179" s="235">
        <f t="shared" si="3"/>
        <v>1116</v>
      </c>
      <c r="I179" s="237" t="s">
        <v>177</v>
      </c>
    </row>
    <row r="180" spans="1:9" ht="30">
      <c r="A180" s="234" t="s">
        <v>184</v>
      </c>
      <c r="B180" s="234">
        <v>53</v>
      </c>
      <c r="C180" s="240" t="s">
        <v>70</v>
      </c>
      <c r="D180" s="235">
        <f>SUM(D181:D184)</f>
        <v>428</v>
      </c>
      <c r="E180" s="235">
        <f>SUM(E181:E184)</f>
        <v>604</v>
      </c>
      <c r="F180" s="235">
        <f>SUM(F181:F184)</f>
        <v>556</v>
      </c>
      <c r="G180" s="235">
        <f>SUM(G181:G184)</f>
        <v>347</v>
      </c>
      <c r="H180" s="235">
        <f t="shared" si="3"/>
        <v>1935</v>
      </c>
      <c r="I180" s="237" t="s">
        <v>163</v>
      </c>
    </row>
    <row r="181" spans="1:9" ht="15">
      <c r="A181" s="237" t="s">
        <v>184</v>
      </c>
      <c r="B181" s="237"/>
      <c r="C181" s="237" t="s">
        <v>71</v>
      </c>
      <c r="D181" s="238">
        <v>214</v>
      </c>
      <c r="E181" s="239">
        <v>302</v>
      </c>
      <c r="F181" s="238">
        <v>278</v>
      </c>
      <c r="G181" s="238">
        <v>173</v>
      </c>
      <c r="H181" s="238">
        <f t="shared" si="3"/>
        <v>967</v>
      </c>
      <c r="I181" s="237" t="s">
        <v>163</v>
      </c>
    </row>
    <row r="182" spans="1:9" ht="15">
      <c r="A182" s="237" t="s">
        <v>184</v>
      </c>
      <c r="B182" s="237"/>
      <c r="C182" s="237" t="s">
        <v>72</v>
      </c>
      <c r="D182" s="238">
        <v>107</v>
      </c>
      <c r="E182" s="239">
        <v>151</v>
      </c>
      <c r="F182" s="238">
        <v>139</v>
      </c>
      <c r="G182" s="238">
        <v>87</v>
      </c>
      <c r="H182" s="238">
        <f t="shared" si="3"/>
        <v>484</v>
      </c>
      <c r="I182" s="237" t="s">
        <v>163</v>
      </c>
    </row>
    <row r="183" spans="1:9" ht="15">
      <c r="A183" s="237" t="s">
        <v>184</v>
      </c>
      <c r="B183" s="237"/>
      <c r="C183" s="237" t="s">
        <v>73</v>
      </c>
      <c r="D183" s="238">
        <v>107</v>
      </c>
      <c r="E183" s="239">
        <v>151</v>
      </c>
      <c r="F183" s="238">
        <v>139</v>
      </c>
      <c r="G183" s="238">
        <v>87</v>
      </c>
      <c r="H183" s="238">
        <f t="shared" si="3"/>
        <v>484</v>
      </c>
      <c r="I183" s="237" t="s">
        <v>163</v>
      </c>
    </row>
    <row r="184" spans="1:9" ht="15">
      <c r="A184" s="237" t="s">
        <v>184</v>
      </c>
      <c r="B184" s="237"/>
      <c r="C184" s="237"/>
      <c r="D184" s="238">
        <v>0</v>
      </c>
      <c r="E184" s="239">
        <v>0</v>
      </c>
      <c r="F184" s="238">
        <v>0</v>
      </c>
      <c r="G184" s="238">
        <v>0</v>
      </c>
      <c r="H184" s="238">
        <f t="shared" si="3"/>
        <v>0</v>
      </c>
      <c r="I184" s="237" t="s">
        <v>163</v>
      </c>
    </row>
    <row r="185" spans="1:9" ht="15">
      <c r="A185" s="241" t="s">
        <v>187</v>
      </c>
      <c r="B185" s="241">
        <v>1</v>
      </c>
      <c r="C185" s="241" t="s">
        <v>13</v>
      </c>
      <c r="D185" s="242">
        <v>348653</v>
      </c>
      <c r="E185" s="243">
        <v>348653</v>
      </c>
      <c r="F185" s="242">
        <v>348653</v>
      </c>
      <c r="G185" s="242">
        <v>348653</v>
      </c>
      <c r="H185" s="242">
        <f>G185</f>
        <v>348653</v>
      </c>
      <c r="I185" s="244" t="s">
        <v>162</v>
      </c>
    </row>
    <row r="186" spans="1:9" ht="15">
      <c r="A186" s="241" t="s">
        <v>187</v>
      </c>
      <c r="B186" s="241">
        <v>2</v>
      </c>
      <c r="C186" s="241" t="s">
        <v>14</v>
      </c>
      <c r="D186" s="242">
        <v>288644</v>
      </c>
      <c r="E186" s="243">
        <v>288977</v>
      </c>
      <c r="F186" s="242">
        <v>289601</v>
      </c>
      <c r="G186" s="242">
        <v>290065</v>
      </c>
      <c r="H186" s="245">
        <f>G186</f>
        <v>290065</v>
      </c>
      <c r="I186" s="244" t="s">
        <v>162</v>
      </c>
    </row>
    <row r="187" spans="1:9" ht="15">
      <c r="A187" s="241" t="s">
        <v>187</v>
      </c>
      <c r="B187" s="241">
        <v>3</v>
      </c>
      <c r="C187" s="241" t="s">
        <v>15</v>
      </c>
      <c r="D187" s="242">
        <v>1589</v>
      </c>
      <c r="E187" s="243">
        <v>1589</v>
      </c>
      <c r="F187" s="242">
        <v>1589</v>
      </c>
      <c r="G187" s="242">
        <v>1589</v>
      </c>
      <c r="H187" s="242">
        <f>G187</f>
        <v>1589</v>
      </c>
      <c r="I187" s="244" t="s">
        <v>188</v>
      </c>
    </row>
    <row r="188" spans="1:9" ht="15">
      <c r="A188" s="241" t="s">
        <v>187</v>
      </c>
      <c r="B188" s="241">
        <v>4</v>
      </c>
      <c r="C188" s="241" t="s">
        <v>16</v>
      </c>
      <c r="D188" s="246">
        <v>2208.38</v>
      </c>
      <c r="E188" s="250">
        <v>2208.38</v>
      </c>
      <c r="F188" s="246">
        <v>2208</v>
      </c>
      <c r="G188" s="246">
        <v>2310.13</v>
      </c>
      <c r="H188" s="246">
        <f>G188</f>
        <v>2310.13</v>
      </c>
      <c r="I188" s="244" t="s">
        <v>188</v>
      </c>
    </row>
    <row r="189" spans="1:9" ht="15">
      <c r="A189" s="241" t="s">
        <v>187</v>
      </c>
      <c r="B189" s="241">
        <v>5</v>
      </c>
      <c r="C189" s="241" t="s">
        <v>17</v>
      </c>
      <c r="D189" s="246">
        <v>2310.13</v>
      </c>
      <c r="E189" s="250">
        <v>2302.92</v>
      </c>
      <c r="F189" s="246">
        <v>2302.92</v>
      </c>
      <c r="G189" s="246">
        <v>2329.07</v>
      </c>
      <c r="H189" s="246">
        <f>G189</f>
        <v>2329.07</v>
      </c>
      <c r="I189" s="244" t="s">
        <v>188</v>
      </c>
    </row>
    <row r="190" spans="1:9" ht="15">
      <c r="A190" s="241" t="s">
        <v>187</v>
      </c>
      <c r="B190" s="241">
        <v>23</v>
      </c>
      <c r="C190" s="241" t="s">
        <v>39</v>
      </c>
      <c r="D190" s="242">
        <v>0</v>
      </c>
      <c r="E190" s="243">
        <v>0</v>
      </c>
      <c r="F190" s="242">
        <v>0</v>
      </c>
      <c r="G190" s="242">
        <v>0</v>
      </c>
      <c r="H190" s="242">
        <f t="shared" si="3"/>
        <v>0</v>
      </c>
      <c r="I190" s="244" t="s">
        <v>188</v>
      </c>
    </row>
    <row r="191" spans="1:9" ht="15">
      <c r="A191" s="241" t="s">
        <v>187</v>
      </c>
      <c r="B191" s="241">
        <v>24</v>
      </c>
      <c r="C191" s="241" t="s">
        <v>103</v>
      </c>
      <c r="D191" s="247">
        <v>0.5471</v>
      </c>
      <c r="E191" s="262">
        <v>0.4515</v>
      </c>
      <c r="F191" s="248">
        <v>0.3697</v>
      </c>
      <c r="G191" s="248">
        <v>0.2935</v>
      </c>
      <c r="H191" s="247">
        <f>(D191+E191+F191+G191)/4</f>
        <v>0.41545</v>
      </c>
      <c r="I191" s="244" t="s">
        <v>167</v>
      </c>
    </row>
    <row r="192" spans="1:9" ht="12.75">
      <c r="A192" s="305" t="s">
        <v>187</v>
      </c>
      <c r="B192" s="307">
        <v>26</v>
      </c>
      <c r="C192" s="309" t="s">
        <v>189</v>
      </c>
      <c r="D192" s="301">
        <v>1828214</v>
      </c>
      <c r="E192" s="311">
        <v>2177909</v>
      </c>
      <c r="F192" s="301">
        <v>2114678</v>
      </c>
      <c r="G192" s="301">
        <v>2091894</v>
      </c>
      <c r="H192" s="301">
        <f t="shared" si="3"/>
        <v>8212695</v>
      </c>
      <c r="I192" s="303" t="s">
        <v>190</v>
      </c>
    </row>
    <row r="193" spans="1:9" ht="12.75">
      <c r="A193" s="306"/>
      <c r="B193" s="308"/>
      <c r="C193" s="310"/>
      <c r="D193" s="302"/>
      <c r="E193" s="312"/>
      <c r="F193" s="302"/>
      <c r="G193" s="302"/>
      <c r="H193" s="302"/>
      <c r="I193" s="304"/>
    </row>
    <row r="194" spans="1:9" ht="15">
      <c r="A194" s="241" t="s">
        <v>187</v>
      </c>
      <c r="B194" s="241">
        <v>27</v>
      </c>
      <c r="C194" s="241" t="s">
        <v>44</v>
      </c>
      <c r="D194" s="249">
        <v>3.91</v>
      </c>
      <c r="E194" s="250">
        <v>3.91</v>
      </c>
      <c r="F194" s="250">
        <v>4.23</v>
      </c>
      <c r="G194" s="250">
        <v>4.23</v>
      </c>
      <c r="H194" s="251">
        <f>(D194+E194+F194+G194)/4</f>
        <v>4.07</v>
      </c>
      <c r="I194" s="244" t="s">
        <v>162</v>
      </c>
    </row>
    <row r="195" spans="1:9" ht="30">
      <c r="A195" s="241" t="s">
        <v>187</v>
      </c>
      <c r="B195" s="241">
        <v>35</v>
      </c>
      <c r="C195" s="252" t="s">
        <v>191</v>
      </c>
      <c r="D195" s="241">
        <f>SUM(D197:D200)</f>
        <v>0</v>
      </c>
      <c r="E195" s="241">
        <f>SUM(E197:E200)</f>
        <v>0</v>
      </c>
      <c r="F195" s="241">
        <f>SUM(F197:F200)</f>
        <v>4</v>
      </c>
      <c r="G195" s="241">
        <f>SUM(G197:G200)</f>
        <v>0</v>
      </c>
      <c r="H195" s="241">
        <f t="shared" si="3"/>
        <v>4</v>
      </c>
      <c r="I195" s="244" t="s">
        <v>177</v>
      </c>
    </row>
    <row r="196" spans="1:9" ht="15">
      <c r="A196" s="244" t="s">
        <v>187</v>
      </c>
      <c r="B196" s="244"/>
      <c r="C196" s="244" t="s">
        <v>192</v>
      </c>
      <c r="D196" s="244">
        <v>0</v>
      </c>
      <c r="E196" s="243">
        <v>0</v>
      </c>
      <c r="F196" s="244">
        <v>0</v>
      </c>
      <c r="G196" s="244">
        <v>0</v>
      </c>
      <c r="H196" s="244">
        <f t="shared" si="3"/>
        <v>0</v>
      </c>
      <c r="I196" s="244" t="s">
        <v>177</v>
      </c>
    </row>
    <row r="197" spans="1:9" ht="15">
      <c r="A197" s="244" t="s">
        <v>187</v>
      </c>
      <c r="B197" s="244"/>
      <c r="C197" s="244" t="s">
        <v>19</v>
      </c>
      <c r="D197" s="244">
        <v>0</v>
      </c>
      <c r="E197" s="243">
        <v>0</v>
      </c>
      <c r="F197" s="244">
        <v>4</v>
      </c>
      <c r="G197" s="244">
        <v>0</v>
      </c>
      <c r="H197" s="244">
        <f t="shared" si="3"/>
        <v>4</v>
      </c>
      <c r="I197" s="244" t="s">
        <v>177</v>
      </c>
    </row>
    <row r="198" spans="1:9" ht="15">
      <c r="A198" s="244" t="s">
        <v>187</v>
      </c>
      <c r="B198" s="244"/>
      <c r="C198" s="244" t="s">
        <v>20</v>
      </c>
      <c r="D198" s="244">
        <v>0</v>
      </c>
      <c r="E198" s="243">
        <v>0</v>
      </c>
      <c r="F198" s="244">
        <v>0</v>
      </c>
      <c r="G198" s="244">
        <v>0</v>
      </c>
      <c r="H198" s="244">
        <f t="shared" si="3"/>
        <v>0</v>
      </c>
      <c r="I198" s="244" t="s">
        <v>177</v>
      </c>
    </row>
    <row r="199" spans="1:9" ht="15">
      <c r="A199" s="244" t="s">
        <v>187</v>
      </c>
      <c r="B199" s="244"/>
      <c r="C199" s="244" t="s">
        <v>21</v>
      </c>
      <c r="D199" s="244">
        <v>0</v>
      </c>
      <c r="E199" s="243">
        <v>0</v>
      </c>
      <c r="F199" s="244">
        <v>0</v>
      </c>
      <c r="G199" s="244">
        <v>0</v>
      </c>
      <c r="H199" s="244">
        <f t="shared" si="3"/>
        <v>0</v>
      </c>
      <c r="I199" s="244" t="s">
        <v>177</v>
      </c>
    </row>
    <row r="200" spans="1:9" ht="15">
      <c r="A200" s="244" t="s">
        <v>187</v>
      </c>
      <c r="B200" s="244"/>
      <c r="C200" s="244" t="s">
        <v>22</v>
      </c>
      <c r="D200" s="244">
        <v>0</v>
      </c>
      <c r="E200" s="241">
        <v>0</v>
      </c>
      <c r="F200" s="244">
        <v>0</v>
      </c>
      <c r="G200" s="244">
        <v>0</v>
      </c>
      <c r="H200" s="244">
        <f>D200+E200+F200+G200</f>
        <v>0</v>
      </c>
      <c r="I200" s="244" t="s">
        <v>177</v>
      </c>
    </row>
    <row r="201" spans="1:9" ht="15">
      <c r="A201" s="241" t="s">
        <v>187</v>
      </c>
      <c r="B201" s="241">
        <v>46</v>
      </c>
      <c r="C201" s="241" t="s">
        <v>63</v>
      </c>
      <c r="D201" s="241">
        <v>24</v>
      </c>
      <c r="E201" s="241">
        <v>24</v>
      </c>
      <c r="F201" s="241">
        <v>24</v>
      </c>
      <c r="G201" s="241">
        <v>24</v>
      </c>
      <c r="H201" s="241">
        <v>24</v>
      </c>
      <c r="I201" s="244" t="s">
        <v>162</v>
      </c>
    </row>
    <row r="202" spans="1:9" ht="12.75">
      <c r="A202" s="244" t="s">
        <v>187</v>
      </c>
      <c r="B202" s="244"/>
      <c r="C202" s="244" t="s">
        <v>19</v>
      </c>
      <c r="D202" s="244">
        <v>24</v>
      </c>
      <c r="E202" s="244">
        <v>24</v>
      </c>
      <c r="F202" s="244">
        <v>24</v>
      </c>
      <c r="G202" s="244">
        <v>24</v>
      </c>
      <c r="H202" s="244">
        <v>24</v>
      </c>
      <c r="I202" s="244" t="s">
        <v>162</v>
      </c>
    </row>
    <row r="203" spans="1:9" ht="12.75">
      <c r="A203" s="244" t="s">
        <v>187</v>
      </c>
      <c r="B203" s="244"/>
      <c r="C203" s="244" t="s">
        <v>20</v>
      </c>
      <c r="D203" s="244">
        <v>24</v>
      </c>
      <c r="E203" s="244">
        <v>24</v>
      </c>
      <c r="F203" s="244">
        <v>24</v>
      </c>
      <c r="G203" s="244">
        <v>24</v>
      </c>
      <c r="H203" s="244">
        <v>24</v>
      </c>
      <c r="I203" s="244" t="s">
        <v>162</v>
      </c>
    </row>
    <row r="204" spans="1:9" ht="12.75">
      <c r="A204" s="244" t="s">
        <v>187</v>
      </c>
      <c r="B204" s="244"/>
      <c r="C204" s="244" t="s">
        <v>21</v>
      </c>
      <c r="D204" s="244">
        <v>24</v>
      </c>
      <c r="E204" s="244">
        <v>24</v>
      </c>
      <c r="F204" s="244">
        <v>24</v>
      </c>
      <c r="G204" s="244">
        <v>24</v>
      </c>
      <c r="H204" s="244">
        <v>24</v>
      </c>
      <c r="I204" s="244" t="s">
        <v>162</v>
      </c>
    </row>
    <row r="205" spans="1:9" ht="12.75">
      <c r="A205" s="244" t="s">
        <v>187</v>
      </c>
      <c r="B205" s="244"/>
      <c r="C205" s="244" t="s">
        <v>22</v>
      </c>
      <c r="D205" s="244">
        <v>24</v>
      </c>
      <c r="E205" s="244">
        <v>24</v>
      </c>
      <c r="F205" s="244">
        <v>24</v>
      </c>
      <c r="G205" s="244">
        <v>24</v>
      </c>
      <c r="H205" s="244">
        <v>24</v>
      </c>
      <c r="I205" s="244" t="s">
        <v>162</v>
      </c>
    </row>
    <row r="206" spans="1:9" ht="15">
      <c r="A206" s="241" t="s">
        <v>187</v>
      </c>
      <c r="B206" s="241">
        <v>47</v>
      </c>
      <c r="C206" s="241" t="s">
        <v>64</v>
      </c>
      <c r="D206" s="246">
        <v>1194.56</v>
      </c>
      <c r="E206" s="246">
        <v>1194.56</v>
      </c>
      <c r="F206" s="246">
        <v>1194.56</v>
      </c>
      <c r="G206" s="246">
        <v>1194.56</v>
      </c>
      <c r="H206" s="246">
        <f>D206</f>
        <v>1194.56</v>
      </c>
      <c r="I206" s="244" t="s">
        <v>188</v>
      </c>
    </row>
    <row r="207" spans="1:9" ht="15">
      <c r="A207" s="241" t="s">
        <v>187</v>
      </c>
      <c r="B207" s="241">
        <v>48</v>
      </c>
      <c r="C207" s="241" t="s">
        <v>65</v>
      </c>
      <c r="D207" s="246">
        <v>1194.56</v>
      </c>
      <c r="E207" s="250">
        <v>949.56</v>
      </c>
      <c r="F207" s="246">
        <v>949.56</v>
      </c>
      <c r="G207" s="246">
        <v>1299.61</v>
      </c>
      <c r="H207" s="246">
        <f>G207</f>
        <v>1299.61</v>
      </c>
      <c r="I207" s="244" t="s">
        <v>188</v>
      </c>
    </row>
    <row r="208" spans="1:9" ht="15">
      <c r="A208" s="241" t="s">
        <v>187</v>
      </c>
      <c r="B208" s="241">
        <v>49</v>
      </c>
      <c r="C208" s="241" t="s">
        <v>66</v>
      </c>
      <c r="D208" s="242">
        <v>205409</v>
      </c>
      <c r="E208" s="243">
        <v>205463</v>
      </c>
      <c r="F208" s="246">
        <v>205715</v>
      </c>
      <c r="G208" s="246">
        <v>206111</v>
      </c>
      <c r="H208" s="246">
        <f>G208</f>
        <v>206111</v>
      </c>
      <c r="I208" s="244" t="s">
        <v>162</v>
      </c>
    </row>
    <row r="209" spans="1:9" ht="15">
      <c r="A209" s="241" t="s">
        <v>187</v>
      </c>
      <c r="B209" s="241">
        <v>50</v>
      </c>
      <c r="C209" s="241" t="s">
        <v>67</v>
      </c>
      <c r="D209" s="246">
        <v>0.75</v>
      </c>
      <c r="E209" s="253">
        <v>0.6</v>
      </c>
      <c r="F209" s="246">
        <v>0.6</v>
      </c>
      <c r="G209" s="246">
        <v>0.82</v>
      </c>
      <c r="H209" s="246">
        <f>(D209+E209+F209+G209)/4</f>
        <v>0.6925</v>
      </c>
      <c r="I209" s="244" t="s">
        <v>188</v>
      </c>
    </row>
    <row r="210" spans="1:9" ht="15">
      <c r="A210" s="241" t="s">
        <v>187</v>
      </c>
      <c r="B210" s="241">
        <v>60</v>
      </c>
      <c r="C210" s="241" t="s">
        <v>193</v>
      </c>
      <c r="D210" s="246">
        <v>4.13</v>
      </c>
      <c r="E210" s="250">
        <v>4.13</v>
      </c>
      <c r="F210" s="246">
        <v>4.47</v>
      </c>
      <c r="G210" s="246">
        <v>4.47</v>
      </c>
      <c r="H210" s="246">
        <f>(D210+E210+F210+G210)/4</f>
        <v>4.3</v>
      </c>
      <c r="I210" s="244" t="s">
        <v>162</v>
      </c>
    </row>
    <row r="211" spans="1:9" ht="15">
      <c r="A211" s="241"/>
      <c r="B211" s="241">
        <v>61</v>
      </c>
      <c r="C211" s="254" t="s">
        <v>194</v>
      </c>
      <c r="D211" s="246">
        <v>1.54</v>
      </c>
      <c r="E211" s="250">
        <v>1.54</v>
      </c>
      <c r="F211" s="246">
        <v>1.54</v>
      </c>
      <c r="G211" s="246">
        <v>1.54</v>
      </c>
      <c r="H211" s="246">
        <f>(D211+E211+F211+G211)/4</f>
        <v>1.54</v>
      </c>
      <c r="I211" s="244"/>
    </row>
    <row r="212" spans="1:9" ht="30">
      <c r="A212" s="241" t="s">
        <v>187</v>
      </c>
      <c r="B212" s="241">
        <v>62</v>
      </c>
      <c r="C212" s="252" t="s">
        <v>96</v>
      </c>
      <c r="D212" s="246">
        <v>1842633</v>
      </c>
      <c r="E212" s="243">
        <v>1893339</v>
      </c>
      <c r="F212" s="246">
        <v>1664132</v>
      </c>
      <c r="G212" s="246">
        <v>1849935</v>
      </c>
      <c r="H212" s="246">
        <f>D212+E212+F212+G212</f>
        <v>7250039</v>
      </c>
      <c r="I212" s="244" t="s">
        <v>190</v>
      </c>
    </row>
    <row r="213" spans="5:7" ht="15">
      <c r="E213" s="255"/>
      <c r="G213" t="s">
        <v>197</v>
      </c>
    </row>
  </sheetData>
  <sheetProtection/>
  <mergeCells count="9">
    <mergeCell ref="G192:G193"/>
    <mergeCell ref="H192:H193"/>
    <mergeCell ref="I192:I193"/>
    <mergeCell ref="A192:A193"/>
    <mergeCell ref="B192:B193"/>
    <mergeCell ref="C192:C193"/>
    <mergeCell ref="D192:D193"/>
    <mergeCell ref="E192:E193"/>
    <mergeCell ref="F192:F19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H212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1.00390625" style="0" customWidth="1"/>
    <col min="2" max="2" width="5.00390625" style="0" customWidth="1"/>
    <col min="3" max="3" width="60.00390625" style="0" customWidth="1"/>
    <col min="4" max="5" width="11.8515625" style="0" customWidth="1"/>
    <col min="6" max="6" width="12.00390625" style="0" customWidth="1"/>
    <col min="7" max="7" width="11.8515625" style="0" customWidth="1"/>
    <col min="8" max="8" width="13.421875" style="0" customWidth="1"/>
  </cols>
  <sheetData>
    <row r="6" spans="1:8" ht="38.25">
      <c r="A6" s="346" t="s">
        <v>154</v>
      </c>
      <c r="B6" s="347" t="s">
        <v>2</v>
      </c>
      <c r="C6" s="346" t="s">
        <v>199</v>
      </c>
      <c r="D6" s="348" t="s">
        <v>200</v>
      </c>
      <c r="E6" s="348" t="s">
        <v>201</v>
      </c>
      <c r="F6" s="348" t="s">
        <v>202</v>
      </c>
      <c r="G6" s="348" t="s">
        <v>203</v>
      </c>
      <c r="H6" s="348" t="s">
        <v>204</v>
      </c>
    </row>
    <row r="7" spans="1:8" ht="15" customHeight="1">
      <c r="A7" s="349" t="s">
        <v>161</v>
      </c>
      <c r="B7" s="350">
        <v>6</v>
      </c>
      <c r="C7" s="351" t="s">
        <v>18</v>
      </c>
      <c r="D7" s="352">
        <f>SUM(D8:D11)</f>
        <v>82187</v>
      </c>
      <c r="E7" s="352">
        <f>SUM(E8:E11)</f>
        <v>82466</v>
      </c>
      <c r="F7" s="352">
        <f>SUM(F8:F11)</f>
        <v>82993</v>
      </c>
      <c r="G7" s="352">
        <f>SUM(G8:G11)</f>
        <v>83370</v>
      </c>
      <c r="H7" s="353">
        <f>G7</f>
        <v>83370</v>
      </c>
    </row>
    <row r="8" spans="1:8" ht="15" customHeight="1">
      <c r="A8" s="354" t="s">
        <v>161</v>
      </c>
      <c r="B8" s="355"/>
      <c r="C8" s="356" t="s">
        <v>19</v>
      </c>
      <c r="D8" s="242">
        <v>75284</v>
      </c>
      <c r="E8" s="242">
        <v>75565</v>
      </c>
      <c r="F8" s="242">
        <v>76078</v>
      </c>
      <c r="G8" s="357">
        <v>76441</v>
      </c>
      <c r="H8" s="358">
        <f>G8</f>
        <v>76441</v>
      </c>
    </row>
    <row r="9" spans="1:8" ht="15" customHeight="1">
      <c r="A9" s="354" t="s">
        <v>161</v>
      </c>
      <c r="B9" s="359"/>
      <c r="C9" s="356" t="s">
        <v>20</v>
      </c>
      <c r="D9" s="242">
        <v>2559</v>
      </c>
      <c r="E9" s="242">
        <v>2562</v>
      </c>
      <c r="F9" s="242">
        <v>2563</v>
      </c>
      <c r="G9" s="357">
        <v>2574</v>
      </c>
      <c r="H9" s="358">
        <f>G9</f>
        <v>2574</v>
      </c>
    </row>
    <row r="10" spans="1:8" ht="15">
      <c r="A10" s="354" t="s">
        <v>161</v>
      </c>
      <c r="B10" s="359"/>
      <c r="C10" s="356" t="s">
        <v>21</v>
      </c>
      <c r="D10" s="242">
        <v>938</v>
      </c>
      <c r="E10" s="242">
        <v>935</v>
      </c>
      <c r="F10" s="242">
        <v>934</v>
      </c>
      <c r="G10" s="357">
        <v>937</v>
      </c>
      <c r="H10" s="358">
        <f>G10</f>
        <v>937</v>
      </c>
    </row>
    <row r="11" spans="1:8" ht="15" customHeight="1">
      <c r="A11" s="354" t="s">
        <v>161</v>
      </c>
      <c r="B11" s="359"/>
      <c r="C11" s="356" t="s">
        <v>22</v>
      </c>
      <c r="D11" s="242">
        <v>3406</v>
      </c>
      <c r="E11" s="242">
        <v>3404</v>
      </c>
      <c r="F11" s="242">
        <v>3418</v>
      </c>
      <c r="G11" s="357">
        <v>3418</v>
      </c>
      <c r="H11" s="358">
        <f>G11</f>
        <v>3418</v>
      </c>
    </row>
    <row r="12" spans="1:8" ht="15" customHeight="1">
      <c r="A12" s="354" t="s">
        <v>161</v>
      </c>
      <c r="B12" s="350">
        <v>7</v>
      </c>
      <c r="C12" s="351" t="s">
        <v>23</v>
      </c>
      <c r="D12" s="352">
        <f>SUM(D13:D16)</f>
        <v>239</v>
      </c>
      <c r="E12" s="352">
        <f>SUM(E13:E16)</f>
        <v>294</v>
      </c>
      <c r="F12" s="352">
        <f>SUM(F13:F16)</f>
        <v>282</v>
      </c>
      <c r="G12" s="352">
        <f>SUM(G13:G16)</f>
        <v>207</v>
      </c>
      <c r="H12" s="353">
        <f aca="true" t="shared" si="0" ref="H12:H74">D12+E12+F12+G12</f>
        <v>1022</v>
      </c>
    </row>
    <row r="13" spans="1:8" ht="15" customHeight="1">
      <c r="A13" s="354" t="s">
        <v>161</v>
      </c>
      <c r="B13" s="355"/>
      <c r="C13" s="356" t="s">
        <v>19</v>
      </c>
      <c r="D13" s="242">
        <v>212</v>
      </c>
      <c r="E13" s="242">
        <v>268</v>
      </c>
      <c r="F13" s="242">
        <v>252</v>
      </c>
      <c r="G13" s="357">
        <v>177</v>
      </c>
      <c r="H13" s="358">
        <f t="shared" si="0"/>
        <v>909</v>
      </c>
    </row>
    <row r="14" spans="1:8" ht="15" customHeight="1">
      <c r="A14" s="354" t="s">
        <v>161</v>
      </c>
      <c r="B14" s="360"/>
      <c r="C14" s="356" t="s">
        <v>20</v>
      </c>
      <c r="D14" s="242">
        <v>1</v>
      </c>
      <c r="E14" s="242">
        <v>1</v>
      </c>
      <c r="F14" s="242">
        <v>3</v>
      </c>
      <c r="G14" s="357">
        <v>1</v>
      </c>
      <c r="H14" s="358">
        <f t="shared" si="0"/>
        <v>6</v>
      </c>
    </row>
    <row r="15" spans="1:8" ht="15">
      <c r="A15" s="354" t="s">
        <v>161</v>
      </c>
      <c r="B15" s="360"/>
      <c r="C15" s="356" t="s">
        <v>21</v>
      </c>
      <c r="D15" s="242">
        <v>10</v>
      </c>
      <c r="E15" s="242">
        <v>3</v>
      </c>
      <c r="F15" s="242">
        <v>10</v>
      </c>
      <c r="G15" s="357">
        <v>9</v>
      </c>
      <c r="H15" s="358">
        <f t="shared" si="0"/>
        <v>32</v>
      </c>
    </row>
    <row r="16" spans="1:8" ht="15" customHeight="1">
      <c r="A16" s="354" t="s">
        <v>161</v>
      </c>
      <c r="B16" s="360"/>
      <c r="C16" s="356" t="s">
        <v>22</v>
      </c>
      <c r="D16" s="242">
        <v>16</v>
      </c>
      <c r="E16" s="242">
        <v>22</v>
      </c>
      <c r="F16" s="242">
        <v>17</v>
      </c>
      <c r="G16" s="357">
        <v>20</v>
      </c>
      <c r="H16" s="358">
        <f t="shared" si="0"/>
        <v>75</v>
      </c>
    </row>
    <row r="17" spans="1:8" ht="15" customHeight="1">
      <c r="A17" s="349" t="s">
        <v>161</v>
      </c>
      <c r="B17" s="350">
        <v>51</v>
      </c>
      <c r="C17" s="351" t="s">
        <v>68</v>
      </c>
      <c r="D17" s="352">
        <f>SUM(D18:D21)</f>
        <v>46046</v>
      </c>
      <c r="E17" s="352">
        <f>SUM(E18:E21)</f>
        <v>46389</v>
      </c>
      <c r="F17" s="352">
        <f>SUM(F18:F21)</f>
        <v>46753</v>
      </c>
      <c r="G17" s="352">
        <f>SUM(G18:G21)</f>
        <v>48198</v>
      </c>
      <c r="H17" s="353">
        <f>G17</f>
        <v>48198</v>
      </c>
    </row>
    <row r="18" spans="1:8" ht="15">
      <c r="A18" s="354" t="s">
        <v>161</v>
      </c>
      <c r="B18" s="360"/>
      <c r="C18" s="356" t="s">
        <v>19</v>
      </c>
      <c r="D18" s="242">
        <v>40882</v>
      </c>
      <c r="E18" s="242">
        <v>41222</v>
      </c>
      <c r="F18" s="242">
        <v>41570</v>
      </c>
      <c r="G18" s="357">
        <v>41939</v>
      </c>
      <c r="H18" s="358">
        <f>G18</f>
        <v>41939</v>
      </c>
    </row>
    <row r="19" spans="1:8" ht="15">
      <c r="A19" s="354" t="s">
        <v>161</v>
      </c>
      <c r="B19" s="360"/>
      <c r="C19" s="356" t="s">
        <v>20</v>
      </c>
      <c r="D19" s="242">
        <v>2494</v>
      </c>
      <c r="E19" s="242">
        <v>2499</v>
      </c>
      <c r="F19" s="242">
        <v>2501</v>
      </c>
      <c r="G19" s="357">
        <v>2729</v>
      </c>
      <c r="H19" s="358">
        <f>G19</f>
        <v>2729</v>
      </c>
    </row>
    <row r="20" spans="1:8" ht="15">
      <c r="A20" s="354" t="s">
        <v>161</v>
      </c>
      <c r="B20" s="360"/>
      <c r="C20" s="356" t="s">
        <v>21</v>
      </c>
      <c r="D20" s="242">
        <v>439</v>
      </c>
      <c r="E20" s="242">
        <v>437</v>
      </c>
      <c r="F20" s="242">
        <v>437</v>
      </c>
      <c r="G20" s="357">
        <v>927</v>
      </c>
      <c r="H20" s="358">
        <f>G20</f>
        <v>927</v>
      </c>
    </row>
    <row r="21" spans="1:8" ht="15">
      <c r="A21" s="354" t="s">
        <v>161</v>
      </c>
      <c r="B21" s="360"/>
      <c r="C21" s="356" t="s">
        <v>22</v>
      </c>
      <c r="D21" s="242">
        <v>2231</v>
      </c>
      <c r="E21" s="242">
        <v>2231</v>
      </c>
      <c r="F21" s="242">
        <v>2245</v>
      </c>
      <c r="G21" s="357">
        <v>2603</v>
      </c>
      <c r="H21" s="358">
        <f>G21</f>
        <v>2603</v>
      </c>
    </row>
    <row r="22" spans="1:8" ht="25.5">
      <c r="A22" s="354" t="s">
        <v>161</v>
      </c>
      <c r="B22" s="350">
        <v>52</v>
      </c>
      <c r="C22" s="351" t="s">
        <v>69</v>
      </c>
      <c r="D22" s="352">
        <f>SUM(D23:D26)</f>
        <v>118</v>
      </c>
      <c r="E22" s="352">
        <f>SUM(E23:E26)</f>
        <v>155</v>
      </c>
      <c r="F22" s="352">
        <f>SUM(F23:F26)</f>
        <v>108</v>
      </c>
      <c r="G22" s="352">
        <f>SUM(G23:G26)</f>
        <v>99</v>
      </c>
      <c r="H22" s="353">
        <f t="shared" si="0"/>
        <v>480</v>
      </c>
    </row>
    <row r="23" spans="1:8" ht="15">
      <c r="A23" s="354" t="s">
        <v>161</v>
      </c>
      <c r="B23" s="360"/>
      <c r="C23" s="356" t="s">
        <v>19</v>
      </c>
      <c r="D23" s="242">
        <v>100</v>
      </c>
      <c r="E23" s="242">
        <v>128</v>
      </c>
      <c r="F23" s="242">
        <v>89</v>
      </c>
      <c r="G23" s="357">
        <v>78</v>
      </c>
      <c r="H23" s="358">
        <f t="shared" si="0"/>
        <v>395</v>
      </c>
    </row>
    <row r="24" spans="1:8" ht="15">
      <c r="A24" s="354" t="s">
        <v>161</v>
      </c>
      <c r="B24" s="360"/>
      <c r="C24" s="356" t="s">
        <v>20</v>
      </c>
      <c r="D24" s="242">
        <v>1</v>
      </c>
      <c r="E24" s="242">
        <v>1</v>
      </c>
      <c r="F24" s="242">
        <v>1</v>
      </c>
      <c r="G24" s="357">
        <v>0</v>
      </c>
      <c r="H24" s="358">
        <f t="shared" si="0"/>
        <v>3</v>
      </c>
    </row>
    <row r="25" spans="1:8" ht="15">
      <c r="A25" s="354" t="s">
        <v>161</v>
      </c>
      <c r="B25" s="360"/>
      <c r="C25" s="356" t="s">
        <v>21</v>
      </c>
      <c r="D25" s="242">
        <v>5</v>
      </c>
      <c r="E25" s="242">
        <v>4</v>
      </c>
      <c r="F25" s="242">
        <v>3</v>
      </c>
      <c r="G25" s="357">
        <v>5</v>
      </c>
      <c r="H25" s="358">
        <f t="shared" si="0"/>
        <v>17</v>
      </c>
    </row>
    <row r="26" spans="1:8" ht="15">
      <c r="A26" s="354" t="s">
        <v>161</v>
      </c>
      <c r="B26" s="360"/>
      <c r="C26" s="356" t="s">
        <v>22</v>
      </c>
      <c r="D26" s="242">
        <v>12</v>
      </c>
      <c r="E26" s="242">
        <v>22</v>
      </c>
      <c r="F26" s="242">
        <v>15</v>
      </c>
      <c r="G26" s="357">
        <v>16</v>
      </c>
      <c r="H26" s="358">
        <f t="shared" si="0"/>
        <v>65</v>
      </c>
    </row>
    <row r="27" spans="1:8" ht="15">
      <c r="A27" s="361" t="s">
        <v>164</v>
      </c>
      <c r="B27" s="362">
        <v>54</v>
      </c>
      <c r="C27" s="363" t="s">
        <v>74</v>
      </c>
      <c r="D27" s="352">
        <f>SUM(D28:D31)</f>
        <v>1580</v>
      </c>
      <c r="E27" s="352">
        <f>SUM(E28:E31)</f>
        <v>1361</v>
      </c>
      <c r="F27" s="352">
        <f>SUM(F28:F31)</f>
        <v>1195</v>
      </c>
      <c r="G27" s="352">
        <f>SUM(G28:G31)</f>
        <v>1044</v>
      </c>
      <c r="H27" s="353">
        <f t="shared" si="0"/>
        <v>5180</v>
      </c>
    </row>
    <row r="28" spans="1:8" ht="15">
      <c r="A28" s="361" t="s">
        <v>164</v>
      </c>
      <c r="B28" s="364"/>
      <c r="C28" s="365" t="s">
        <v>19</v>
      </c>
      <c r="D28" s="242">
        <v>1483</v>
      </c>
      <c r="E28" s="242">
        <v>1302</v>
      </c>
      <c r="F28" s="242">
        <v>1121</v>
      </c>
      <c r="G28" s="357">
        <v>955</v>
      </c>
      <c r="H28" s="358">
        <f t="shared" si="0"/>
        <v>4861</v>
      </c>
    </row>
    <row r="29" spans="1:8" ht="15">
      <c r="A29" s="361" t="s">
        <v>164</v>
      </c>
      <c r="B29" s="364"/>
      <c r="C29" s="365" t="s">
        <v>20</v>
      </c>
      <c r="D29" s="242">
        <v>35</v>
      </c>
      <c r="E29" s="242">
        <v>7</v>
      </c>
      <c r="F29" s="242">
        <v>16</v>
      </c>
      <c r="G29" s="357">
        <v>24</v>
      </c>
      <c r="H29" s="358">
        <f t="shared" si="0"/>
        <v>82</v>
      </c>
    </row>
    <row r="30" spans="1:8" ht="15">
      <c r="A30" s="361" t="s">
        <v>164</v>
      </c>
      <c r="B30" s="364"/>
      <c r="C30" s="365" t="s">
        <v>21</v>
      </c>
      <c r="D30" s="242">
        <v>8</v>
      </c>
      <c r="E30" s="242">
        <v>7</v>
      </c>
      <c r="F30" s="242">
        <v>9</v>
      </c>
      <c r="G30" s="357">
        <v>14</v>
      </c>
      <c r="H30" s="358">
        <f t="shared" si="0"/>
        <v>38</v>
      </c>
    </row>
    <row r="31" spans="1:8" ht="15">
      <c r="A31" s="361" t="s">
        <v>164</v>
      </c>
      <c r="B31" s="364"/>
      <c r="C31" s="365" t="s">
        <v>22</v>
      </c>
      <c r="D31" s="242">
        <v>54</v>
      </c>
      <c r="E31" s="242">
        <v>45</v>
      </c>
      <c r="F31" s="242">
        <v>49</v>
      </c>
      <c r="G31" s="357">
        <v>51</v>
      </c>
      <c r="H31" s="358">
        <f t="shared" si="0"/>
        <v>199</v>
      </c>
    </row>
    <row r="32" spans="1:8" ht="15">
      <c r="A32" s="361" t="s">
        <v>164</v>
      </c>
      <c r="B32" s="362">
        <v>55</v>
      </c>
      <c r="C32" s="363" t="s">
        <v>75</v>
      </c>
      <c r="D32" s="352">
        <f>SUM(D33:D36)</f>
        <v>1580</v>
      </c>
      <c r="E32" s="352">
        <f>SUM(E33:E36)</f>
        <v>1361</v>
      </c>
      <c r="F32" s="352">
        <f>SUM(F33:F36)</f>
        <v>1195</v>
      </c>
      <c r="G32" s="352">
        <f>SUM(G33:G36)</f>
        <v>1044</v>
      </c>
      <c r="H32" s="353">
        <f t="shared" si="0"/>
        <v>5180</v>
      </c>
    </row>
    <row r="33" spans="1:8" ht="15">
      <c r="A33" s="361" t="s">
        <v>164</v>
      </c>
      <c r="B33" s="364"/>
      <c r="C33" s="365" t="s">
        <v>19</v>
      </c>
      <c r="D33" s="242">
        <v>1483</v>
      </c>
      <c r="E33" s="242">
        <v>1302</v>
      </c>
      <c r="F33" s="242">
        <v>1121</v>
      </c>
      <c r="G33" s="357">
        <v>955</v>
      </c>
      <c r="H33" s="358">
        <f t="shared" si="0"/>
        <v>4861</v>
      </c>
    </row>
    <row r="34" spans="1:8" ht="15">
      <c r="A34" s="361" t="s">
        <v>164</v>
      </c>
      <c r="B34" s="364"/>
      <c r="C34" s="365" t="s">
        <v>20</v>
      </c>
      <c r="D34" s="242">
        <v>35</v>
      </c>
      <c r="E34" s="242">
        <v>7</v>
      </c>
      <c r="F34" s="242">
        <v>16</v>
      </c>
      <c r="G34" s="357">
        <v>24</v>
      </c>
      <c r="H34" s="358">
        <f t="shared" si="0"/>
        <v>82</v>
      </c>
    </row>
    <row r="35" spans="1:8" ht="15">
      <c r="A35" s="361" t="s">
        <v>164</v>
      </c>
      <c r="B35" s="364"/>
      <c r="C35" s="365" t="s">
        <v>21</v>
      </c>
      <c r="D35" s="242">
        <v>8</v>
      </c>
      <c r="E35" s="242">
        <v>7</v>
      </c>
      <c r="F35" s="242">
        <v>9</v>
      </c>
      <c r="G35" s="357">
        <v>14</v>
      </c>
      <c r="H35" s="358">
        <f t="shared" si="0"/>
        <v>38</v>
      </c>
    </row>
    <row r="36" spans="1:8" ht="15">
      <c r="A36" s="361" t="s">
        <v>164</v>
      </c>
      <c r="B36" s="364"/>
      <c r="C36" s="365" t="s">
        <v>22</v>
      </c>
      <c r="D36" s="242">
        <v>54</v>
      </c>
      <c r="E36" s="242">
        <v>45</v>
      </c>
      <c r="F36" s="242">
        <v>49</v>
      </c>
      <c r="G36" s="357">
        <v>51</v>
      </c>
      <c r="H36" s="358">
        <f t="shared" si="0"/>
        <v>199</v>
      </c>
    </row>
    <row r="37" spans="1:8" ht="25.5">
      <c r="A37" s="366" t="s">
        <v>164</v>
      </c>
      <c r="B37" s="362">
        <v>56</v>
      </c>
      <c r="C37" s="363" t="s">
        <v>76</v>
      </c>
      <c r="D37" s="352">
        <f>SUM(D38:D41)</f>
        <v>1183</v>
      </c>
      <c r="E37" s="352">
        <f>SUM(E38:E41)</f>
        <v>1026</v>
      </c>
      <c r="F37" s="352">
        <f>SUM(F38:F41)</f>
        <v>1195</v>
      </c>
      <c r="G37" s="352">
        <f>SUM(G38:G41)</f>
        <v>1044</v>
      </c>
      <c r="H37" s="353">
        <f t="shared" si="0"/>
        <v>4448</v>
      </c>
    </row>
    <row r="38" spans="1:8" ht="15">
      <c r="A38" s="361" t="s">
        <v>164</v>
      </c>
      <c r="B38" s="364"/>
      <c r="C38" s="365" t="s">
        <v>19</v>
      </c>
      <c r="D38" s="242">
        <v>1110</v>
      </c>
      <c r="E38" s="242">
        <v>979</v>
      </c>
      <c r="F38" s="242">
        <v>1121</v>
      </c>
      <c r="G38" s="357">
        <v>955</v>
      </c>
      <c r="H38" s="358">
        <f t="shared" si="0"/>
        <v>4165</v>
      </c>
    </row>
    <row r="39" spans="1:8" ht="15">
      <c r="A39" s="361" t="s">
        <v>164</v>
      </c>
      <c r="B39" s="364"/>
      <c r="C39" s="365" t="s">
        <v>20</v>
      </c>
      <c r="D39" s="242">
        <v>26</v>
      </c>
      <c r="E39" s="242">
        <v>5</v>
      </c>
      <c r="F39" s="242">
        <v>16</v>
      </c>
      <c r="G39" s="357">
        <v>24</v>
      </c>
      <c r="H39" s="358">
        <f t="shared" si="0"/>
        <v>71</v>
      </c>
    </row>
    <row r="40" spans="1:8" ht="15">
      <c r="A40" s="361" t="s">
        <v>164</v>
      </c>
      <c r="B40" s="364"/>
      <c r="C40" s="365" t="s">
        <v>21</v>
      </c>
      <c r="D40" s="242">
        <v>6</v>
      </c>
      <c r="E40" s="242">
        <v>6</v>
      </c>
      <c r="F40" s="242">
        <v>9</v>
      </c>
      <c r="G40" s="357">
        <v>14</v>
      </c>
      <c r="H40" s="358">
        <f t="shared" si="0"/>
        <v>35</v>
      </c>
    </row>
    <row r="41" spans="1:8" ht="15">
      <c r="A41" s="361" t="s">
        <v>164</v>
      </c>
      <c r="B41" s="364"/>
      <c r="C41" s="365" t="s">
        <v>22</v>
      </c>
      <c r="D41" s="242">
        <v>41</v>
      </c>
      <c r="E41" s="242">
        <v>36</v>
      </c>
      <c r="F41" s="242">
        <v>49</v>
      </c>
      <c r="G41" s="357">
        <v>51</v>
      </c>
      <c r="H41" s="358">
        <f t="shared" si="0"/>
        <v>177</v>
      </c>
    </row>
    <row r="42" spans="1:8" ht="25.5">
      <c r="A42" s="366" t="s">
        <v>164</v>
      </c>
      <c r="B42" s="362">
        <v>57</v>
      </c>
      <c r="C42" s="363" t="s">
        <v>77</v>
      </c>
      <c r="D42" s="352">
        <v>1183</v>
      </c>
      <c r="E42" s="352">
        <v>1026</v>
      </c>
      <c r="F42" s="352">
        <v>1195</v>
      </c>
      <c r="G42" s="367">
        <v>1044</v>
      </c>
      <c r="H42" s="353">
        <f>D42+E42+F42+G42</f>
        <v>4448</v>
      </c>
    </row>
    <row r="43" spans="1:8" ht="25.5">
      <c r="A43" s="366" t="s">
        <v>164</v>
      </c>
      <c r="B43" s="362">
        <v>58</v>
      </c>
      <c r="C43" s="363" t="s">
        <v>78</v>
      </c>
      <c r="D43" s="352">
        <v>1183</v>
      </c>
      <c r="E43" s="352">
        <v>1026</v>
      </c>
      <c r="F43" s="352">
        <v>1195</v>
      </c>
      <c r="G43" s="367">
        <v>1044</v>
      </c>
      <c r="H43" s="353">
        <f>D43+E43+F43+G43</f>
        <v>4448</v>
      </c>
    </row>
    <row r="44" spans="1:8" ht="15">
      <c r="A44" s="368" t="s">
        <v>166</v>
      </c>
      <c r="B44" s="369">
        <v>8</v>
      </c>
      <c r="C44" s="370" t="s">
        <v>24</v>
      </c>
      <c r="D44" s="352">
        <f>SUM(D45:D48)</f>
        <v>83577</v>
      </c>
      <c r="E44" s="352">
        <f>SUM(E45:E48)</f>
        <v>83867</v>
      </c>
      <c r="F44" s="352">
        <f>SUM(F45:F48)</f>
        <v>84286</v>
      </c>
      <c r="G44" s="352">
        <f>SUM(G45:G48)</f>
        <v>84623</v>
      </c>
      <c r="H44" s="353">
        <f>G44</f>
        <v>84623</v>
      </c>
    </row>
    <row r="45" spans="1:8" ht="15">
      <c r="A45" s="371" t="s">
        <v>166</v>
      </c>
      <c r="B45" s="372"/>
      <c r="C45" s="373" t="s">
        <v>19</v>
      </c>
      <c r="D45" s="374">
        <v>75081</v>
      </c>
      <c r="E45" s="374">
        <v>75352</v>
      </c>
      <c r="F45" s="374">
        <v>75772</v>
      </c>
      <c r="G45" s="375">
        <v>76091</v>
      </c>
      <c r="H45" s="358">
        <f>G45</f>
        <v>76091</v>
      </c>
    </row>
    <row r="46" spans="1:8" ht="15">
      <c r="A46" s="371" t="s">
        <v>166</v>
      </c>
      <c r="B46" s="372"/>
      <c r="C46" s="373" t="s">
        <v>20</v>
      </c>
      <c r="D46" s="374">
        <v>2779</v>
      </c>
      <c r="E46" s="374">
        <v>2782</v>
      </c>
      <c r="F46" s="374">
        <v>2782</v>
      </c>
      <c r="G46" s="375">
        <v>2792</v>
      </c>
      <c r="H46" s="358">
        <f>G46</f>
        <v>2792</v>
      </c>
    </row>
    <row r="47" spans="1:8" ht="15">
      <c r="A47" s="371" t="s">
        <v>166</v>
      </c>
      <c r="B47" s="372"/>
      <c r="C47" s="373" t="s">
        <v>21</v>
      </c>
      <c r="D47" s="374">
        <v>2060</v>
      </c>
      <c r="E47" s="374">
        <v>2061</v>
      </c>
      <c r="F47" s="374">
        <v>2070</v>
      </c>
      <c r="G47" s="375">
        <v>2080</v>
      </c>
      <c r="H47" s="358">
        <f>G47</f>
        <v>2080</v>
      </c>
    </row>
    <row r="48" spans="1:8" ht="15">
      <c r="A48" s="371" t="s">
        <v>166</v>
      </c>
      <c r="B48" s="372"/>
      <c r="C48" s="373" t="s">
        <v>22</v>
      </c>
      <c r="D48" s="374">
        <v>3657</v>
      </c>
      <c r="E48" s="374">
        <v>3672</v>
      </c>
      <c r="F48" s="374">
        <v>3662</v>
      </c>
      <c r="G48" s="375">
        <v>3660</v>
      </c>
      <c r="H48" s="358">
        <f>G48</f>
        <v>3660</v>
      </c>
    </row>
    <row r="49" spans="1:8" ht="15">
      <c r="A49" s="368" t="s">
        <v>166</v>
      </c>
      <c r="B49" s="369">
        <v>9</v>
      </c>
      <c r="C49" s="370" t="s">
        <v>25</v>
      </c>
      <c r="D49" s="352">
        <v>28</v>
      </c>
      <c r="E49" s="352">
        <v>27</v>
      </c>
      <c r="F49" s="352">
        <v>27</v>
      </c>
      <c r="G49" s="367">
        <v>27</v>
      </c>
      <c r="H49" s="353">
        <f>G49</f>
        <v>27</v>
      </c>
    </row>
    <row r="50" spans="1:8" ht="15">
      <c r="A50" s="371" t="s">
        <v>166</v>
      </c>
      <c r="B50" s="369">
        <v>10</v>
      </c>
      <c r="C50" s="370" t="s">
        <v>102</v>
      </c>
      <c r="D50" s="352">
        <v>239</v>
      </c>
      <c r="E50" s="352">
        <v>293</v>
      </c>
      <c r="F50" s="352">
        <v>281</v>
      </c>
      <c r="G50" s="367">
        <v>207</v>
      </c>
      <c r="H50" s="353">
        <f t="shared" si="0"/>
        <v>1020</v>
      </c>
    </row>
    <row r="51" spans="1:8" ht="15">
      <c r="A51" s="371" t="s">
        <v>166</v>
      </c>
      <c r="B51" s="369">
        <v>11</v>
      </c>
      <c r="C51" s="370" t="s">
        <v>27</v>
      </c>
      <c r="D51" s="376">
        <v>179</v>
      </c>
      <c r="E51" s="376">
        <v>220</v>
      </c>
      <c r="F51" s="376">
        <v>211</v>
      </c>
      <c r="G51" s="377">
        <v>155</v>
      </c>
      <c r="H51" s="353">
        <f t="shared" si="0"/>
        <v>765</v>
      </c>
    </row>
    <row r="52" spans="1:8" ht="15">
      <c r="A52" s="368" t="s">
        <v>166</v>
      </c>
      <c r="B52" s="369">
        <v>12</v>
      </c>
      <c r="C52" s="370" t="s">
        <v>28</v>
      </c>
      <c r="D52" s="352">
        <v>82159</v>
      </c>
      <c r="E52" s="352">
        <v>82439</v>
      </c>
      <c r="F52" s="352">
        <v>82966</v>
      </c>
      <c r="G52" s="367">
        <v>83343</v>
      </c>
      <c r="H52" s="353">
        <f>G52</f>
        <v>83343</v>
      </c>
    </row>
    <row r="53" spans="1:8" ht="15">
      <c r="A53" s="368" t="s">
        <v>166</v>
      </c>
      <c r="B53" s="369">
        <v>20</v>
      </c>
      <c r="C53" s="370" t="s">
        <v>36</v>
      </c>
      <c r="D53" s="352">
        <v>2550757</v>
      </c>
      <c r="E53" s="352">
        <v>2468656</v>
      </c>
      <c r="F53" s="352">
        <v>4066372</v>
      </c>
      <c r="G53" s="378">
        <v>3549144</v>
      </c>
      <c r="H53" s="379">
        <f>D53+E53+F53+G53</f>
        <v>12634929</v>
      </c>
    </row>
    <row r="54" spans="1:8" ht="15">
      <c r="A54" s="368" t="s">
        <v>166</v>
      </c>
      <c r="B54" s="369">
        <v>21</v>
      </c>
      <c r="C54" s="370" t="s">
        <v>37</v>
      </c>
      <c r="D54" s="352">
        <v>1201299</v>
      </c>
      <c r="E54" s="352">
        <v>1335268</v>
      </c>
      <c r="F54" s="352">
        <v>2227128</v>
      </c>
      <c r="G54" s="380">
        <v>1872120</v>
      </c>
      <c r="H54" s="381">
        <f t="shared" si="0"/>
        <v>6635815</v>
      </c>
    </row>
    <row r="55" spans="1:8" ht="15">
      <c r="A55" s="368" t="s">
        <v>166</v>
      </c>
      <c r="B55" s="369">
        <v>22</v>
      </c>
      <c r="C55" s="370" t="s">
        <v>38</v>
      </c>
      <c r="D55" s="352">
        <v>2550757</v>
      </c>
      <c r="E55" s="352">
        <v>2468656</v>
      </c>
      <c r="F55" s="352">
        <v>4066372</v>
      </c>
      <c r="G55" s="380">
        <v>3549144</v>
      </c>
      <c r="H55" s="381">
        <f t="shared" si="0"/>
        <v>12634929</v>
      </c>
    </row>
    <row r="56" spans="1:8" ht="15">
      <c r="A56" s="368" t="s">
        <v>166</v>
      </c>
      <c r="B56" s="369">
        <v>25</v>
      </c>
      <c r="C56" s="370" t="s">
        <v>41</v>
      </c>
      <c r="D56" s="352">
        <v>5495714</v>
      </c>
      <c r="E56" s="352">
        <v>5745340</v>
      </c>
      <c r="F56" s="352">
        <v>6222380</v>
      </c>
      <c r="G56" s="380">
        <v>4972909</v>
      </c>
      <c r="H56" s="381">
        <f t="shared" si="0"/>
        <v>22436343</v>
      </c>
    </row>
    <row r="57" spans="1:8" ht="15">
      <c r="A57" s="368" t="s">
        <v>166</v>
      </c>
      <c r="B57" s="369">
        <v>28</v>
      </c>
      <c r="C57" s="370" t="s">
        <v>45</v>
      </c>
      <c r="D57" s="352">
        <f>SUM(D58:D61)</f>
        <v>25309510</v>
      </c>
      <c r="E57" s="352">
        <f>SUM(E58:E61)</f>
        <v>29770197</v>
      </c>
      <c r="F57" s="352">
        <f>SUM(F58:F61)</f>
        <v>29770197</v>
      </c>
      <c r="G57" s="352">
        <f>SUM(G58:G61)</f>
        <v>31313308</v>
      </c>
      <c r="H57" s="381">
        <f>D57+E57+F57+G57</f>
        <v>116163212</v>
      </c>
    </row>
    <row r="58" spans="1:8" ht="15">
      <c r="A58" s="371" t="s">
        <v>166</v>
      </c>
      <c r="B58" s="372"/>
      <c r="C58" s="373" t="s">
        <v>19</v>
      </c>
      <c r="D58" s="242">
        <v>10706369</v>
      </c>
      <c r="E58" s="242">
        <v>12701573</v>
      </c>
      <c r="F58" s="242">
        <v>12701573</v>
      </c>
      <c r="G58" s="382">
        <v>15643693</v>
      </c>
      <c r="H58" s="383">
        <f>D58+E58+F58+G58</f>
        <v>51753208</v>
      </c>
    </row>
    <row r="59" spans="1:8" ht="15">
      <c r="A59" s="371" t="s">
        <v>166</v>
      </c>
      <c r="B59" s="372"/>
      <c r="C59" s="373" t="s">
        <v>20</v>
      </c>
      <c r="D59" s="242">
        <v>7387067</v>
      </c>
      <c r="E59" s="242">
        <v>7563588</v>
      </c>
      <c r="F59" s="242">
        <v>7563588</v>
      </c>
      <c r="G59" s="382">
        <v>6835433</v>
      </c>
      <c r="H59" s="383">
        <f t="shared" si="0"/>
        <v>29349676</v>
      </c>
    </row>
    <row r="60" spans="1:8" ht="15">
      <c r="A60" s="371" t="s">
        <v>166</v>
      </c>
      <c r="B60" s="372"/>
      <c r="C60" s="373" t="s">
        <v>21</v>
      </c>
      <c r="D60" s="242">
        <v>1593955</v>
      </c>
      <c r="E60" s="242">
        <v>1712760</v>
      </c>
      <c r="F60" s="242">
        <v>1712760</v>
      </c>
      <c r="G60" s="382">
        <v>2358233</v>
      </c>
      <c r="H60" s="383">
        <f t="shared" si="0"/>
        <v>7377708</v>
      </c>
    </row>
    <row r="61" spans="1:8" ht="15">
      <c r="A61" s="371" t="s">
        <v>166</v>
      </c>
      <c r="B61" s="372"/>
      <c r="C61" s="373" t="s">
        <v>22</v>
      </c>
      <c r="D61" s="242">
        <v>5622119</v>
      </c>
      <c r="E61" s="242">
        <v>7792276</v>
      </c>
      <c r="F61" s="242">
        <v>7792276</v>
      </c>
      <c r="G61" s="382">
        <v>6475949</v>
      </c>
      <c r="H61" s="383">
        <f t="shared" si="0"/>
        <v>27682620</v>
      </c>
    </row>
    <row r="62" spans="1:8" ht="15">
      <c r="A62" s="371" t="s">
        <v>166</v>
      </c>
      <c r="B62" s="369">
        <v>29</v>
      </c>
      <c r="C62" s="370" t="s">
        <v>46</v>
      </c>
      <c r="D62" s="352">
        <v>24670723</v>
      </c>
      <c r="E62" s="352">
        <v>27953106</v>
      </c>
      <c r="F62" s="352">
        <v>29736317</v>
      </c>
      <c r="G62" s="380">
        <v>36342938</v>
      </c>
      <c r="H62" s="381">
        <f t="shared" si="0"/>
        <v>118703084</v>
      </c>
    </row>
    <row r="63" spans="1:8" ht="15">
      <c r="A63" s="368" t="s">
        <v>166</v>
      </c>
      <c r="B63" s="369">
        <v>59</v>
      </c>
      <c r="C63" s="370" t="s">
        <v>79</v>
      </c>
      <c r="D63" s="352">
        <v>1946136</v>
      </c>
      <c r="E63" s="352">
        <v>1748389</v>
      </c>
      <c r="F63" s="352">
        <v>2971631</v>
      </c>
      <c r="G63" s="380">
        <v>2633001</v>
      </c>
      <c r="H63" s="381">
        <f t="shared" si="0"/>
        <v>9299157</v>
      </c>
    </row>
    <row r="64" spans="1:8" ht="15">
      <c r="A64" s="368" t="s">
        <v>166</v>
      </c>
      <c r="B64" s="369">
        <v>61</v>
      </c>
      <c r="C64" s="370" t="s">
        <v>81</v>
      </c>
      <c r="D64" s="352">
        <v>9320436</v>
      </c>
      <c r="E64" s="352">
        <v>13831496</v>
      </c>
      <c r="F64" s="352">
        <v>14667150</v>
      </c>
      <c r="G64" s="380">
        <v>11516891</v>
      </c>
      <c r="H64" s="381">
        <f t="shared" si="0"/>
        <v>49335973</v>
      </c>
    </row>
    <row r="65" spans="1:8" ht="25.5">
      <c r="A65" s="384" t="s">
        <v>169</v>
      </c>
      <c r="B65" s="385">
        <v>13</v>
      </c>
      <c r="C65" s="386" t="s">
        <v>29</v>
      </c>
      <c r="D65" s="352">
        <f>SUM(D66:D69)</f>
        <v>4</v>
      </c>
      <c r="E65" s="352">
        <f>SUM(E66:E69)</f>
        <v>3</v>
      </c>
      <c r="F65" s="352">
        <f>SUM(F66:F69)</f>
        <v>0</v>
      </c>
      <c r="G65" s="352">
        <f>SUM(G66:G69)</f>
        <v>6</v>
      </c>
      <c r="H65" s="353">
        <f t="shared" si="0"/>
        <v>13</v>
      </c>
    </row>
    <row r="66" spans="1:8" ht="15">
      <c r="A66" s="387" t="s">
        <v>169</v>
      </c>
      <c r="B66" s="388"/>
      <c r="C66" s="389" t="s">
        <v>19</v>
      </c>
      <c r="D66" s="242">
        <v>2</v>
      </c>
      <c r="E66" s="242">
        <v>2</v>
      </c>
      <c r="F66" s="242">
        <v>0</v>
      </c>
      <c r="G66" s="357">
        <v>3</v>
      </c>
      <c r="H66" s="358">
        <f t="shared" si="0"/>
        <v>7</v>
      </c>
    </row>
    <row r="67" spans="1:8" ht="15">
      <c r="A67" s="387" t="s">
        <v>169</v>
      </c>
      <c r="B67" s="388"/>
      <c r="C67" s="389" t="s">
        <v>20</v>
      </c>
      <c r="D67" s="242">
        <v>0</v>
      </c>
      <c r="E67" s="242">
        <v>0</v>
      </c>
      <c r="F67" s="242">
        <v>0</v>
      </c>
      <c r="G67" s="357">
        <v>2</v>
      </c>
      <c r="H67" s="358">
        <f t="shared" si="0"/>
        <v>2</v>
      </c>
    </row>
    <row r="68" spans="1:8" ht="15">
      <c r="A68" s="387" t="s">
        <v>169</v>
      </c>
      <c r="B68" s="388"/>
      <c r="C68" s="389" t="s">
        <v>21</v>
      </c>
      <c r="D68" s="242">
        <v>0</v>
      </c>
      <c r="E68" s="242">
        <v>0</v>
      </c>
      <c r="F68" s="242">
        <v>0</v>
      </c>
      <c r="G68" s="357">
        <v>0</v>
      </c>
      <c r="H68" s="358">
        <f t="shared" si="0"/>
        <v>0</v>
      </c>
    </row>
    <row r="69" spans="1:8" ht="15">
      <c r="A69" s="387" t="s">
        <v>169</v>
      </c>
      <c r="B69" s="388"/>
      <c r="C69" s="389" t="s">
        <v>22</v>
      </c>
      <c r="D69" s="242">
        <v>2</v>
      </c>
      <c r="E69" s="242">
        <v>1</v>
      </c>
      <c r="F69" s="242">
        <v>0</v>
      </c>
      <c r="G69" s="357">
        <v>1</v>
      </c>
      <c r="H69" s="358">
        <f t="shared" si="0"/>
        <v>4</v>
      </c>
    </row>
    <row r="70" spans="1:8" ht="25.5">
      <c r="A70" s="387" t="s">
        <v>169</v>
      </c>
      <c r="B70" s="385">
        <v>14</v>
      </c>
      <c r="C70" s="386" t="s">
        <v>30</v>
      </c>
      <c r="D70" s="352">
        <f>SUM(D71:D74)</f>
        <v>2</v>
      </c>
      <c r="E70" s="352">
        <f>SUM(E71:E74)</f>
        <v>1</v>
      </c>
      <c r="F70" s="352">
        <f>SUM(F71:F74)</f>
        <v>0</v>
      </c>
      <c r="G70" s="352">
        <f>SUM(G71:G74)</f>
        <v>3</v>
      </c>
      <c r="H70" s="353">
        <f t="shared" si="0"/>
        <v>6</v>
      </c>
    </row>
    <row r="71" spans="1:8" ht="15">
      <c r="A71" s="387" t="s">
        <v>169</v>
      </c>
      <c r="B71" s="388"/>
      <c r="C71" s="389" t="s">
        <v>19</v>
      </c>
      <c r="D71" s="242">
        <v>2</v>
      </c>
      <c r="E71" s="242">
        <v>0</v>
      </c>
      <c r="F71" s="242">
        <v>0</v>
      </c>
      <c r="G71" s="357">
        <v>2</v>
      </c>
      <c r="H71" s="358">
        <f t="shared" si="0"/>
        <v>4</v>
      </c>
    </row>
    <row r="72" spans="1:8" ht="15">
      <c r="A72" s="387" t="s">
        <v>169</v>
      </c>
      <c r="B72" s="388"/>
      <c r="C72" s="389" t="s">
        <v>20</v>
      </c>
      <c r="D72" s="242">
        <v>0</v>
      </c>
      <c r="E72" s="242">
        <v>0</v>
      </c>
      <c r="F72" s="242">
        <v>0</v>
      </c>
      <c r="G72" s="357">
        <v>0</v>
      </c>
      <c r="H72" s="358">
        <f t="shared" si="0"/>
        <v>0</v>
      </c>
    </row>
    <row r="73" spans="1:8" ht="15">
      <c r="A73" s="387" t="s">
        <v>169</v>
      </c>
      <c r="B73" s="388"/>
      <c r="C73" s="389" t="s">
        <v>21</v>
      </c>
      <c r="D73" s="242">
        <v>0</v>
      </c>
      <c r="E73" s="242">
        <v>0</v>
      </c>
      <c r="F73" s="242">
        <v>0</v>
      </c>
      <c r="G73" s="357">
        <v>0</v>
      </c>
      <c r="H73" s="358">
        <f t="shared" si="0"/>
        <v>0</v>
      </c>
    </row>
    <row r="74" spans="1:8" ht="15">
      <c r="A74" s="387" t="s">
        <v>169</v>
      </c>
      <c r="B74" s="388"/>
      <c r="C74" s="389" t="s">
        <v>22</v>
      </c>
      <c r="D74" s="242">
        <v>0</v>
      </c>
      <c r="E74" s="242">
        <v>1</v>
      </c>
      <c r="F74" s="242">
        <v>0</v>
      </c>
      <c r="G74" s="357">
        <v>1</v>
      </c>
      <c r="H74" s="358">
        <f t="shared" si="0"/>
        <v>2</v>
      </c>
    </row>
    <row r="75" spans="1:8" ht="15">
      <c r="A75" s="387" t="s">
        <v>169</v>
      </c>
      <c r="B75" s="385">
        <v>16</v>
      </c>
      <c r="C75" s="386" t="s">
        <v>32</v>
      </c>
      <c r="D75" s="352">
        <f>SUM(D76:D79)</f>
        <v>10</v>
      </c>
      <c r="E75" s="352">
        <f>SUM(E76:E79)</f>
        <v>30</v>
      </c>
      <c r="F75" s="352">
        <f>SUM(F76:F79)</f>
        <v>23</v>
      </c>
      <c r="G75" s="352">
        <f>SUM(G76:G79)</f>
        <v>8</v>
      </c>
      <c r="H75" s="353">
        <f>D75+E75+F75+G75</f>
        <v>71</v>
      </c>
    </row>
    <row r="76" spans="1:8" ht="15">
      <c r="A76" s="387" t="s">
        <v>169</v>
      </c>
      <c r="B76" s="388"/>
      <c r="C76" s="389" t="s">
        <v>19</v>
      </c>
      <c r="D76" s="242">
        <v>7</v>
      </c>
      <c r="E76" s="242">
        <v>19</v>
      </c>
      <c r="F76" s="242">
        <v>20</v>
      </c>
      <c r="G76" s="357">
        <v>4</v>
      </c>
      <c r="H76" s="358">
        <f aca="true" t="shared" si="1" ref="H76:H138">D76+E76+F76+G76</f>
        <v>50</v>
      </c>
    </row>
    <row r="77" spans="1:8" ht="15">
      <c r="A77" s="387" t="s">
        <v>169</v>
      </c>
      <c r="B77" s="388"/>
      <c r="C77" s="389" t="s">
        <v>20</v>
      </c>
      <c r="D77" s="242">
        <v>3</v>
      </c>
      <c r="E77" s="242">
        <v>10</v>
      </c>
      <c r="F77" s="242">
        <v>2</v>
      </c>
      <c r="G77" s="357">
        <v>4</v>
      </c>
      <c r="H77" s="358">
        <f t="shared" si="1"/>
        <v>19</v>
      </c>
    </row>
    <row r="78" spans="1:8" ht="15">
      <c r="A78" s="387" t="s">
        <v>169</v>
      </c>
      <c r="B78" s="388"/>
      <c r="C78" s="389" t="s">
        <v>21</v>
      </c>
      <c r="D78" s="242">
        <v>0</v>
      </c>
      <c r="E78" s="242">
        <v>0</v>
      </c>
      <c r="F78" s="242">
        <v>0</v>
      </c>
      <c r="G78" s="357">
        <v>0</v>
      </c>
      <c r="H78" s="358">
        <f t="shared" si="1"/>
        <v>0</v>
      </c>
    </row>
    <row r="79" spans="1:8" ht="15">
      <c r="A79" s="387" t="s">
        <v>169</v>
      </c>
      <c r="B79" s="388"/>
      <c r="C79" s="389" t="s">
        <v>22</v>
      </c>
      <c r="D79" s="242">
        <v>0</v>
      </c>
      <c r="E79" s="242">
        <v>1</v>
      </c>
      <c r="F79" s="242">
        <v>1</v>
      </c>
      <c r="G79" s="357">
        <v>0</v>
      </c>
      <c r="H79" s="358">
        <f t="shared" si="1"/>
        <v>2</v>
      </c>
    </row>
    <row r="80" spans="1:8" ht="25.5">
      <c r="A80" s="387" t="s">
        <v>169</v>
      </c>
      <c r="B80" s="385">
        <v>17</v>
      </c>
      <c r="C80" s="386" t="s">
        <v>33</v>
      </c>
      <c r="D80" s="352">
        <f>SUM(D81:D84)</f>
        <v>10</v>
      </c>
      <c r="E80" s="352">
        <f>SUM(E81:E84)</f>
        <v>30</v>
      </c>
      <c r="F80" s="352">
        <f>SUM(F81:F84)</f>
        <v>23</v>
      </c>
      <c r="G80" s="352">
        <f>SUM(G81:G84)</f>
        <v>8</v>
      </c>
      <c r="H80" s="353">
        <f>D80+E80+F80+G80</f>
        <v>71</v>
      </c>
    </row>
    <row r="81" spans="1:8" ht="15">
      <c r="A81" s="387" t="s">
        <v>169</v>
      </c>
      <c r="B81" s="388"/>
      <c r="C81" s="389" t="s">
        <v>19</v>
      </c>
      <c r="D81" s="242">
        <v>7</v>
      </c>
      <c r="E81" s="242">
        <v>19</v>
      </c>
      <c r="F81" s="242">
        <v>20</v>
      </c>
      <c r="G81" s="357">
        <v>4</v>
      </c>
      <c r="H81" s="358">
        <f t="shared" si="1"/>
        <v>50</v>
      </c>
    </row>
    <row r="82" spans="1:8" ht="15">
      <c r="A82" s="387" t="s">
        <v>169</v>
      </c>
      <c r="B82" s="388"/>
      <c r="C82" s="389" t="s">
        <v>20</v>
      </c>
      <c r="D82" s="242">
        <v>3</v>
      </c>
      <c r="E82" s="242">
        <v>10</v>
      </c>
      <c r="F82" s="242">
        <v>2</v>
      </c>
      <c r="G82" s="357">
        <v>4</v>
      </c>
      <c r="H82" s="358">
        <f t="shared" si="1"/>
        <v>19</v>
      </c>
    </row>
    <row r="83" spans="1:8" ht="15">
      <c r="A83" s="387" t="s">
        <v>169</v>
      </c>
      <c r="B83" s="388"/>
      <c r="C83" s="389" t="s">
        <v>21</v>
      </c>
      <c r="D83" s="242">
        <v>0</v>
      </c>
      <c r="E83" s="242">
        <v>0</v>
      </c>
      <c r="F83" s="242">
        <v>0</v>
      </c>
      <c r="G83" s="357">
        <v>0</v>
      </c>
      <c r="H83" s="358">
        <f t="shared" si="1"/>
        <v>0</v>
      </c>
    </row>
    <row r="84" spans="1:8" ht="15">
      <c r="A84" s="387" t="s">
        <v>169</v>
      </c>
      <c r="B84" s="388"/>
      <c r="C84" s="389" t="s">
        <v>22</v>
      </c>
      <c r="D84" s="242">
        <v>0</v>
      </c>
      <c r="E84" s="242">
        <v>1</v>
      </c>
      <c r="F84" s="242">
        <v>1</v>
      </c>
      <c r="G84" s="357">
        <v>0</v>
      </c>
      <c r="H84" s="358">
        <f t="shared" si="1"/>
        <v>2</v>
      </c>
    </row>
    <row r="85" spans="1:8" ht="25.5">
      <c r="A85" s="384" t="s">
        <v>169</v>
      </c>
      <c r="B85" s="385">
        <v>18</v>
      </c>
      <c r="C85" s="386" t="s">
        <v>172</v>
      </c>
      <c r="D85" s="352">
        <f>SUM(D86:D90)</f>
        <v>10</v>
      </c>
      <c r="E85" s="352">
        <f>SUM(E86:E90)</f>
        <v>30</v>
      </c>
      <c r="F85" s="352">
        <f>SUM(F86:F90)</f>
        <v>23</v>
      </c>
      <c r="G85" s="352">
        <f>SUM(G86:G90)</f>
        <v>8</v>
      </c>
      <c r="H85" s="353">
        <f t="shared" si="1"/>
        <v>71</v>
      </c>
    </row>
    <row r="86" spans="1:8" ht="15">
      <c r="A86" s="387" t="s">
        <v>169</v>
      </c>
      <c r="B86" s="385"/>
      <c r="C86" s="386" t="s">
        <v>173</v>
      </c>
      <c r="D86" s="242"/>
      <c r="E86" s="242"/>
      <c r="F86" s="242">
        <v>0</v>
      </c>
      <c r="G86" s="390">
        <v>4</v>
      </c>
      <c r="H86" s="391">
        <f t="shared" si="1"/>
        <v>4</v>
      </c>
    </row>
    <row r="87" spans="1:8" ht="15">
      <c r="A87" s="387" t="s">
        <v>169</v>
      </c>
      <c r="B87" s="388"/>
      <c r="C87" s="389" t="s">
        <v>19</v>
      </c>
      <c r="D87" s="242">
        <v>7</v>
      </c>
      <c r="E87" s="242">
        <v>19</v>
      </c>
      <c r="F87" s="242">
        <v>20</v>
      </c>
      <c r="G87" s="357">
        <v>4</v>
      </c>
      <c r="H87" s="358">
        <f t="shared" si="1"/>
        <v>50</v>
      </c>
    </row>
    <row r="88" spans="1:8" ht="15">
      <c r="A88" s="387" t="s">
        <v>169</v>
      </c>
      <c r="B88" s="388"/>
      <c r="C88" s="389" t="s">
        <v>20</v>
      </c>
      <c r="D88" s="242">
        <v>3</v>
      </c>
      <c r="E88" s="242">
        <v>10</v>
      </c>
      <c r="F88" s="242">
        <v>2</v>
      </c>
      <c r="G88" s="357">
        <v>0</v>
      </c>
      <c r="H88" s="358">
        <f t="shared" si="1"/>
        <v>15</v>
      </c>
    </row>
    <row r="89" spans="1:8" ht="15">
      <c r="A89" s="387" t="s">
        <v>169</v>
      </c>
      <c r="B89" s="388"/>
      <c r="C89" s="389" t="s">
        <v>21</v>
      </c>
      <c r="D89" s="242">
        <v>0</v>
      </c>
      <c r="E89" s="242">
        <v>0</v>
      </c>
      <c r="F89" s="242">
        <v>0</v>
      </c>
      <c r="G89" s="357">
        <v>0</v>
      </c>
      <c r="H89" s="358">
        <f t="shared" si="1"/>
        <v>0</v>
      </c>
    </row>
    <row r="90" spans="1:8" ht="15">
      <c r="A90" s="387" t="s">
        <v>169</v>
      </c>
      <c r="B90" s="388"/>
      <c r="C90" s="389" t="s">
        <v>22</v>
      </c>
      <c r="D90" s="242">
        <v>0</v>
      </c>
      <c r="E90" s="242">
        <v>1</v>
      </c>
      <c r="F90" s="242">
        <v>1</v>
      </c>
      <c r="G90" s="357"/>
      <c r="H90" s="358">
        <f t="shared" si="1"/>
        <v>2</v>
      </c>
    </row>
    <row r="91" spans="1:8" ht="15">
      <c r="A91" s="387" t="s">
        <v>169</v>
      </c>
      <c r="B91" s="385">
        <v>30</v>
      </c>
      <c r="C91" s="386" t="s">
        <v>47</v>
      </c>
      <c r="D91" s="352">
        <v>663</v>
      </c>
      <c r="E91" s="352">
        <v>221</v>
      </c>
      <c r="F91" s="352">
        <v>275</v>
      </c>
      <c r="G91" s="377">
        <v>280</v>
      </c>
      <c r="H91" s="353">
        <f t="shared" si="1"/>
        <v>1439</v>
      </c>
    </row>
    <row r="92" spans="1:8" ht="15">
      <c r="A92" s="387" t="s">
        <v>169</v>
      </c>
      <c r="B92" s="385">
        <v>32</v>
      </c>
      <c r="C92" s="386" t="s">
        <v>49</v>
      </c>
      <c r="D92" s="352">
        <v>263</v>
      </c>
      <c r="E92" s="352">
        <v>87</v>
      </c>
      <c r="F92" s="352">
        <v>110</v>
      </c>
      <c r="G92" s="377">
        <v>110</v>
      </c>
      <c r="H92" s="353">
        <f t="shared" si="1"/>
        <v>570</v>
      </c>
    </row>
    <row r="93" spans="1:8" ht="25.5">
      <c r="A93" s="392" t="s">
        <v>174</v>
      </c>
      <c r="B93" s="393">
        <v>19</v>
      </c>
      <c r="C93" s="394" t="s">
        <v>175</v>
      </c>
      <c r="D93" s="352">
        <f>SUM(D95:D98)</f>
        <v>0</v>
      </c>
      <c r="E93" s="352">
        <v>0</v>
      </c>
      <c r="F93" s="352">
        <f>SUM(F95:F98)</f>
        <v>62225</v>
      </c>
      <c r="G93" s="352">
        <f>SUM(G95:G98)</f>
        <v>14719</v>
      </c>
      <c r="H93" s="353">
        <f t="shared" si="1"/>
        <v>76944</v>
      </c>
    </row>
    <row r="94" spans="1:8" ht="15">
      <c r="A94" s="395" t="s">
        <v>174</v>
      </c>
      <c r="B94" s="393"/>
      <c r="C94" s="394" t="s">
        <v>176</v>
      </c>
      <c r="D94" s="352"/>
      <c r="E94" s="352"/>
      <c r="F94" s="352">
        <v>0</v>
      </c>
      <c r="G94" s="377"/>
      <c r="H94" s="381"/>
    </row>
    <row r="95" spans="1:8" ht="15">
      <c r="A95" s="395" t="s">
        <v>174</v>
      </c>
      <c r="B95" s="393"/>
      <c r="C95" s="396" t="s">
        <v>19</v>
      </c>
      <c r="D95" s="242">
        <v>0</v>
      </c>
      <c r="E95" s="242">
        <v>0</v>
      </c>
      <c r="F95" s="242">
        <v>0</v>
      </c>
      <c r="G95" s="357">
        <v>0</v>
      </c>
      <c r="H95" s="358">
        <f t="shared" si="1"/>
        <v>0</v>
      </c>
    </row>
    <row r="96" spans="1:8" ht="15">
      <c r="A96" s="395" t="s">
        <v>174</v>
      </c>
      <c r="B96" s="230"/>
      <c r="C96" s="396" t="s">
        <v>20</v>
      </c>
      <c r="D96" s="242">
        <v>0</v>
      </c>
      <c r="E96" s="242">
        <v>0</v>
      </c>
      <c r="F96" s="242">
        <v>0</v>
      </c>
      <c r="G96" s="357">
        <v>0</v>
      </c>
      <c r="H96" s="358">
        <f t="shared" si="1"/>
        <v>0</v>
      </c>
    </row>
    <row r="97" spans="1:8" ht="15">
      <c r="A97" s="395" t="s">
        <v>174</v>
      </c>
      <c r="B97" s="230"/>
      <c r="C97" s="396" t="s">
        <v>21</v>
      </c>
      <c r="D97" s="242">
        <v>0</v>
      </c>
      <c r="E97" s="242">
        <v>0</v>
      </c>
      <c r="F97" s="242">
        <v>0</v>
      </c>
      <c r="G97" s="357">
        <v>0</v>
      </c>
      <c r="H97" s="358">
        <f t="shared" si="1"/>
        <v>0</v>
      </c>
    </row>
    <row r="98" spans="1:8" ht="15">
      <c r="A98" s="395" t="s">
        <v>174</v>
      </c>
      <c r="B98" s="230"/>
      <c r="C98" s="396" t="s">
        <v>22</v>
      </c>
      <c r="D98" s="242">
        <v>0</v>
      </c>
      <c r="E98" s="242">
        <v>0</v>
      </c>
      <c r="F98" s="242">
        <v>62225</v>
      </c>
      <c r="G98" s="357">
        <v>14719</v>
      </c>
      <c r="H98" s="358">
        <f t="shared" si="1"/>
        <v>76944</v>
      </c>
    </row>
    <row r="99" spans="1:8" ht="25.5">
      <c r="A99" s="392" t="s">
        <v>174</v>
      </c>
      <c r="B99" s="393">
        <v>33</v>
      </c>
      <c r="C99" s="394" t="s">
        <v>50</v>
      </c>
      <c r="D99" s="352">
        <f>SUM(D100:D103)</f>
        <v>0</v>
      </c>
      <c r="E99" s="352">
        <f>SUM(E100:E103)</f>
        <v>129</v>
      </c>
      <c r="F99" s="352">
        <f>SUM(F100:F103)</f>
        <v>28</v>
      </c>
      <c r="G99" s="352">
        <f>SUM(G100:G103)</f>
        <v>19</v>
      </c>
      <c r="H99" s="353">
        <f t="shared" si="1"/>
        <v>176</v>
      </c>
    </row>
    <row r="100" spans="1:8" ht="15">
      <c r="A100" s="395" t="s">
        <v>174</v>
      </c>
      <c r="B100" s="230"/>
      <c r="C100" s="396" t="s">
        <v>19</v>
      </c>
      <c r="D100" s="242">
        <v>0</v>
      </c>
      <c r="E100" s="242">
        <v>124</v>
      </c>
      <c r="F100" s="242">
        <v>27</v>
      </c>
      <c r="G100" s="357">
        <v>18</v>
      </c>
      <c r="H100" s="358">
        <f t="shared" si="1"/>
        <v>169</v>
      </c>
    </row>
    <row r="101" spans="1:8" ht="15">
      <c r="A101" s="395" t="s">
        <v>174</v>
      </c>
      <c r="B101" s="230"/>
      <c r="C101" s="396" t="s">
        <v>20</v>
      </c>
      <c r="D101" s="242">
        <v>0</v>
      </c>
      <c r="E101" s="242">
        <v>3</v>
      </c>
      <c r="F101" s="242">
        <v>0</v>
      </c>
      <c r="G101" s="357">
        <v>0</v>
      </c>
      <c r="H101" s="358">
        <f t="shared" si="1"/>
        <v>3</v>
      </c>
    </row>
    <row r="102" spans="1:8" ht="15">
      <c r="A102" s="395" t="s">
        <v>174</v>
      </c>
      <c r="B102" s="230"/>
      <c r="C102" s="396" t="s">
        <v>21</v>
      </c>
      <c r="D102" s="242">
        <v>0</v>
      </c>
      <c r="E102" s="242">
        <v>2</v>
      </c>
      <c r="F102" s="242">
        <v>0</v>
      </c>
      <c r="G102" s="357">
        <v>0</v>
      </c>
      <c r="H102" s="358">
        <f t="shared" si="1"/>
        <v>2</v>
      </c>
    </row>
    <row r="103" spans="1:8" ht="15">
      <c r="A103" s="395" t="s">
        <v>174</v>
      </c>
      <c r="B103" s="230"/>
      <c r="C103" s="396" t="s">
        <v>22</v>
      </c>
      <c r="D103" s="242">
        <v>0</v>
      </c>
      <c r="E103" s="242">
        <v>0</v>
      </c>
      <c r="F103" s="242">
        <v>1</v>
      </c>
      <c r="G103" s="357">
        <v>1</v>
      </c>
      <c r="H103" s="358">
        <f t="shared" si="1"/>
        <v>2</v>
      </c>
    </row>
    <row r="104" spans="1:8" ht="25.5">
      <c r="A104" s="392" t="s">
        <v>174</v>
      </c>
      <c r="B104" s="393">
        <v>34</v>
      </c>
      <c r="C104" s="394" t="s">
        <v>51</v>
      </c>
      <c r="D104" s="352">
        <f>SUM(D105:D108)</f>
        <v>0</v>
      </c>
      <c r="E104" s="352">
        <f>SUM(E105:E108)</f>
        <v>0</v>
      </c>
      <c r="F104" s="352">
        <f>SUM(F105:F108)</f>
        <v>0</v>
      </c>
      <c r="G104" s="352">
        <f>SUM(G105:G108)</f>
        <v>0</v>
      </c>
      <c r="H104" s="367">
        <v>0</v>
      </c>
    </row>
    <row r="105" spans="1:8" ht="15">
      <c r="A105" s="395" t="s">
        <v>174</v>
      </c>
      <c r="B105" s="230"/>
      <c r="C105" s="396" t="s">
        <v>19</v>
      </c>
      <c r="D105" s="242">
        <v>0</v>
      </c>
      <c r="E105" s="242">
        <v>0</v>
      </c>
      <c r="F105" s="242">
        <v>0</v>
      </c>
      <c r="G105" s="357"/>
      <c r="H105" s="358">
        <f t="shared" si="1"/>
        <v>0</v>
      </c>
    </row>
    <row r="106" spans="1:8" ht="15">
      <c r="A106" s="395" t="s">
        <v>174</v>
      </c>
      <c r="B106" s="230"/>
      <c r="C106" s="396" t="s">
        <v>20</v>
      </c>
      <c r="D106" s="242">
        <v>0</v>
      </c>
      <c r="E106" s="242">
        <v>0</v>
      </c>
      <c r="F106" s="242">
        <v>0</v>
      </c>
      <c r="G106" s="357"/>
      <c r="H106" s="358">
        <f t="shared" si="1"/>
        <v>0</v>
      </c>
    </row>
    <row r="107" spans="1:8" ht="15">
      <c r="A107" s="395" t="s">
        <v>174</v>
      </c>
      <c r="B107" s="230"/>
      <c r="C107" s="396" t="s">
        <v>21</v>
      </c>
      <c r="D107" s="242">
        <v>0</v>
      </c>
      <c r="E107" s="242">
        <v>0</v>
      </c>
      <c r="F107" s="242">
        <v>0</v>
      </c>
      <c r="G107" s="357"/>
      <c r="H107" s="358">
        <f t="shared" si="1"/>
        <v>0</v>
      </c>
    </row>
    <row r="108" spans="1:8" ht="15">
      <c r="A108" s="395" t="s">
        <v>174</v>
      </c>
      <c r="B108" s="230"/>
      <c r="C108" s="396" t="s">
        <v>22</v>
      </c>
      <c r="D108" s="242">
        <v>0</v>
      </c>
      <c r="E108" s="242">
        <v>0</v>
      </c>
      <c r="F108" s="242">
        <v>0</v>
      </c>
      <c r="G108" s="357"/>
      <c r="H108" s="358">
        <f t="shared" si="1"/>
        <v>0</v>
      </c>
    </row>
    <row r="109" spans="1:8" ht="25.5">
      <c r="A109" s="395" t="s">
        <v>174</v>
      </c>
      <c r="B109" s="393">
        <v>36</v>
      </c>
      <c r="C109" s="394" t="s">
        <v>178</v>
      </c>
      <c r="D109" s="352">
        <f>SUM(D111:D114)</f>
        <v>0</v>
      </c>
      <c r="E109" s="352">
        <f>SUM(E111:E114)</f>
        <v>117</v>
      </c>
      <c r="F109" s="352">
        <f>SUM(F111:F114)</f>
        <v>25</v>
      </c>
      <c r="G109" s="352">
        <f>SUM(G111:G114)</f>
        <v>17</v>
      </c>
      <c r="H109" s="397">
        <f t="shared" si="1"/>
        <v>159</v>
      </c>
    </row>
    <row r="110" spans="1:8" ht="15">
      <c r="A110" s="395" t="s">
        <v>174</v>
      </c>
      <c r="B110" s="393"/>
      <c r="C110" s="394" t="s">
        <v>205</v>
      </c>
      <c r="D110" s="352"/>
      <c r="E110" s="352"/>
      <c r="F110" s="352"/>
      <c r="G110" s="377"/>
      <c r="H110" s="397"/>
    </row>
    <row r="111" spans="1:8" ht="15">
      <c r="A111" s="395" t="s">
        <v>174</v>
      </c>
      <c r="B111" s="230"/>
      <c r="C111" s="396" t="s">
        <v>19</v>
      </c>
      <c r="D111" s="242">
        <v>0</v>
      </c>
      <c r="E111" s="242">
        <v>112</v>
      </c>
      <c r="F111" s="242">
        <v>24</v>
      </c>
      <c r="G111" s="398">
        <v>16</v>
      </c>
      <c r="H111" s="399">
        <f t="shared" si="1"/>
        <v>152</v>
      </c>
    </row>
    <row r="112" spans="1:8" ht="15">
      <c r="A112" s="395" t="s">
        <v>174</v>
      </c>
      <c r="B112" s="230"/>
      <c r="C112" s="396" t="s">
        <v>20</v>
      </c>
      <c r="D112" s="242">
        <v>0</v>
      </c>
      <c r="E112" s="242">
        <v>3</v>
      </c>
      <c r="F112" s="242">
        <v>0</v>
      </c>
      <c r="G112" s="398">
        <v>0</v>
      </c>
      <c r="H112" s="399">
        <f t="shared" si="1"/>
        <v>3</v>
      </c>
    </row>
    <row r="113" spans="1:8" ht="15">
      <c r="A113" s="395" t="s">
        <v>174</v>
      </c>
      <c r="B113" s="230"/>
      <c r="C113" s="396" t="s">
        <v>21</v>
      </c>
      <c r="D113" s="242">
        <v>0</v>
      </c>
      <c r="E113" s="242">
        <v>2</v>
      </c>
      <c r="F113" s="242">
        <v>0</v>
      </c>
      <c r="G113" s="398">
        <v>0</v>
      </c>
      <c r="H113" s="399">
        <f t="shared" si="1"/>
        <v>2</v>
      </c>
    </row>
    <row r="114" spans="1:8" ht="15">
      <c r="A114" s="395" t="s">
        <v>174</v>
      </c>
      <c r="B114" s="230"/>
      <c r="C114" s="396" t="s">
        <v>22</v>
      </c>
      <c r="D114" s="242">
        <v>0</v>
      </c>
      <c r="E114" s="242">
        <v>0</v>
      </c>
      <c r="F114" s="242">
        <v>1</v>
      </c>
      <c r="G114" s="398">
        <v>1</v>
      </c>
      <c r="H114" s="399">
        <f t="shared" si="1"/>
        <v>2</v>
      </c>
    </row>
    <row r="115" spans="1:8" ht="15">
      <c r="A115" s="392" t="s">
        <v>174</v>
      </c>
      <c r="B115" s="393">
        <v>37</v>
      </c>
      <c r="C115" s="394" t="s">
        <v>104</v>
      </c>
      <c r="D115" s="352">
        <f>SUM(D116:D119)</f>
        <v>168</v>
      </c>
      <c r="E115" s="352">
        <f>SUM(E116:E119)</f>
        <v>119</v>
      </c>
      <c r="F115" s="352">
        <f>SUM(F116:F119)</f>
        <v>129</v>
      </c>
      <c r="G115" s="352">
        <f>SUM(G116:G119)</f>
        <v>114</v>
      </c>
      <c r="H115" s="397">
        <f t="shared" si="1"/>
        <v>530</v>
      </c>
    </row>
    <row r="116" spans="1:8" ht="15">
      <c r="A116" s="395" t="s">
        <v>174</v>
      </c>
      <c r="B116" s="230"/>
      <c r="C116" s="396" t="s">
        <v>19</v>
      </c>
      <c r="D116" s="242">
        <v>88</v>
      </c>
      <c r="E116" s="242">
        <v>45</v>
      </c>
      <c r="F116" s="242">
        <v>55</v>
      </c>
      <c r="G116" s="398">
        <v>51</v>
      </c>
      <c r="H116" s="399">
        <f t="shared" si="1"/>
        <v>239</v>
      </c>
    </row>
    <row r="117" spans="1:8" ht="15">
      <c r="A117" s="395" t="s">
        <v>174</v>
      </c>
      <c r="B117" s="230"/>
      <c r="C117" s="396" t="s">
        <v>20</v>
      </c>
      <c r="D117" s="242">
        <v>30</v>
      </c>
      <c r="E117" s="242">
        <v>20</v>
      </c>
      <c r="F117" s="242">
        <v>21</v>
      </c>
      <c r="G117" s="398">
        <v>19</v>
      </c>
      <c r="H117" s="399">
        <f t="shared" si="1"/>
        <v>90</v>
      </c>
    </row>
    <row r="118" spans="1:8" ht="15">
      <c r="A118" s="395" t="s">
        <v>174</v>
      </c>
      <c r="B118" s="230"/>
      <c r="C118" s="396" t="s">
        <v>21</v>
      </c>
      <c r="D118" s="242">
        <v>5</v>
      </c>
      <c r="E118" s="242">
        <v>33</v>
      </c>
      <c r="F118" s="242">
        <v>31</v>
      </c>
      <c r="G118" s="398">
        <v>21</v>
      </c>
      <c r="H118" s="399">
        <f t="shared" si="1"/>
        <v>90</v>
      </c>
    </row>
    <row r="119" spans="1:8" ht="15">
      <c r="A119" s="395" t="s">
        <v>174</v>
      </c>
      <c r="B119" s="230"/>
      <c r="C119" s="396" t="s">
        <v>22</v>
      </c>
      <c r="D119" s="242">
        <v>45</v>
      </c>
      <c r="E119" s="242">
        <v>21</v>
      </c>
      <c r="F119" s="242">
        <v>22</v>
      </c>
      <c r="G119" s="398">
        <v>23</v>
      </c>
      <c r="H119" s="399">
        <f t="shared" si="1"/>
        <v>111</v>
      </c>
    </row>
    <row r="120" spans="1:8" ht="25.5">
      <c r="A120" s="395" t="s">
        <v>174</v>
      </c>
      <c r="B120" s="393">
        <v>38</v>
      </c>
      <c r="C120" s="394" t="s">
        <v>55</v>
      </c>
      <c r="D120" s="352">
        <f>SUM(D121:D124)</f>
        <v>672</v>
      </c>
      <c r="E120" s="352">
        <f>SUM(E121:E124)</f>
        <v>516</v>
      </c>
      <c r="F120" s="352">
        <f>SUM(F121:F124)</f>
        <v>552</v>
      </c>
      <c r="G120" s="352">
        <f>SUM(G121:G124)</f>
        <v>456</v>
      </c>
      <c r="H120" s="397">
        <f t="shared" si="1"/>
        <v>2196</v>
      </c>
    </row>
    <row r="121" spans="1:8" ht="15">
      <c r="A121" s="395" t="s">
        <v>174</v>
      </c>
      <c r="B121" s="393"/>
      <c r="C121" s="396" t="s">
        <v>19</v>
      </c>
      <c r="D121" s="242">
        <v>352</v>
      </c>
      <c r="E121" s="242">
        <v>180</v>
      </c>
      <c r="F121" s="242">
        <v>220</v>
      </c>
      <c r="G121" s="398">
        <v>204</v>
      </c>
      <c r="H121" s="399">
        <f t="shared" si="1"/>
        <v>956</v>
      </c>
    </row>
    <row r="122" spans="1:8" ht="15">
      <c r="A122" s="395" t="s">
        <v>174</v>
      </c>
      <c r="B122" s="230"/>
      <c r="C122" s="396" t="s">
        <v>20</v>
      </c>
      <c r="D122" s="242">
        <v>120</v>
      </c>
      <c r="E122" s="242">
        <v>120</v>
      </c>
      <c r="F122" s="242">
        <v>120</v>
      </c>
      <c r="G122" s="398">
        <v>76</v>
      </c>
      <c r="H122" s="399">
        <f t="shared" si="1"/>
        <v>436</v>
      </c>
    </row>
    <row r="123" spans="1:8" ht="15">
      <c r="A123" s="395" t="s">
        <v>174</v>
      </c>
      <c r="B123" s="230"/>
      <c r="C123" s="396" t="s">
        <v>21</v>
      </c>
      <c r="D123" s="242">
        <v>20</v>
      </c>
      <c r="E123" s="242">
        <v>132</v>
      </c>
      <c r="F123" s="242">
        <v>124</v>
      </c>
      <c r="G123" s="398">
        <v>84</v>
      </c>
      <c r="H123" s="399">
        <f t="shared" si="1"/>
        <v>360</v>
      </c>
    </row>
    <row r="124" spans="1:8" ht="15">
      <c r="A124" s="395" t="s">
        <v>174</v>
      </c>
      <c r="B124" s="230"/>
      <c r="C124" s="396" t="s">
        <v>22</v>
      </c>
      <c r="D124" s="242">
        <v>180</v>
      </c>
      <c r="E124" s="242">
        <v>84</v>
      </c>
      <c r="F124" s="242">
        <v>88</v>
      </c>
      <c r="G124" s="398">
        <v>92</v>
      </c>
      <c r="H124" s="399">
        <f t="shared" si="1"/>
        <v>444</v>
      </c>
    </row>
    <row r="125" spans="1:8" ht="25.5">
      <c r="A125" s="395" t="s">
        <v>174</v>
      </c>
      <c r="B125" s="393">
        <v>39</v>
      </c>
      <c r="C125" s="394" t="s">
        <v>56</v>
      </c>
      <c r="D125" s="352">
        <f>SUM(D126:D129)</f>
        <v>1118</v>
      </c>
      <c r="E125" s="352">
        <f>SUM(E126:E129)</f>
        <v>1461</v>
      </c>
      <c r="F125" s="352">
        <f>SUM(F126:F129)</f>
        <v>1757</v>
      </c>
      <c r="G125" s="352">
        <f>SUM(G126:G129)</f>
        <v>1466</v>
      </c>
      <c r="H125" s="397">
        <f t="shared" si="1"/>
        <v>5802</v>
      </c>
    </row>
    <row r="126" spans="1:8" ht="15">
      <c r="A126" s="395" t="s">
        <v>174</v>
      </c>
      <c r="B126" s="230"/>
      <c r="C126" s="396" t="s">
        <v>19</v>
      </c>
      <c r="D126" s="242">
        <v>636</v>
      </c>
      <c r="E126" s="242">
        <v>856</v>
      </c>
      <c r="F126" s="242">
        <v>1179</v>
      </c>
      <c r="G126" s="398">
        <v>890</v>
      </c>
      <c r="H126" s="399">
        <f t="shared" si="1"/>
        <v>3561</v>
      </c>
    </row>
    <row r="127" spans="1:8" ht="15">
      <c r="A127" s="395" t="s">
        <v>174</v>
      </c>
      <c r="B127" s="230"/>
      <c r="C127" s="396" t="s">
        <v>20</v>
      </c>
      <c r="D127" s="242">
        <v>76</v>
      </c>
      <c r="E127" s="242">
        <v>75</v>
      </c>
      <c r="F127" s="242">
        <v>130</v>
      </c>
      <c r="G127" s="398">
        <v>66</v>
      </c>
      <c r="H127" s="399">
        <f t="shared" si="1"/>
        <v>347</v>
      </c>
    </row>
    <row r="128" spans="1:8" ht="15">
      <c r="A128" s="395" t="s">
        <v>174</v>
      </c>
      <c r="B128" s="230"/>
      <c r="C128" s="396" t="s">
        <v>21</v>
      </c>
      <c r="D128" s="242">
        <v>53</v>
      </c>
      <c r="E128" s="242">
        <v>418</v>
      </c>
      <c r="F128" s="242">
        <v>45</v>
      </c>
      <c r="G128" s="398">
        <v>60</v>
      </c>
      <c r="H128" s="399">
        <f t="shared" si="1"/>
        <v>576</v>
      </c>
    </row>
    <row r="129" spans="1:8" ht="15">
      <c r="A129" s="395" t="s">
        <v>174</v>
      </c>
      <c r="B129" s="230"/>
      <c r="C129" s="396" t="s">
        <v>22</v>
      </c>
      <c r="D129" s="242">
        <v>353</v>
      </c>
      <c r="E129" s="242">
        <v>112</v>
      </c>
      <c r="F129" s="242">
        <v>403</v>
      </c>
      <c r="G129" s="400">
        <v>450</v>
      </c>
      <c r="H129" s="399">
        <f t="shared" si="1"/>
        <v>1318</v>
      </c>
    </row>
    <row r="130" spans="1:8" ht="15">
      <c r="A130" s="395" t="s">
        <v>174</v>
      </c>
      <c r="B130" s="393">
        <v>40</v>
      </c>
      <c r="C130" s="394" t="s">
        <v>57</v>
      </c>
      <c r="D130" s="352">
        <f>SUM(D131:D134)</f>
        <v>146</v>
      </c>
      <c r="E130" s="352">
        <f>SUM(E131:E134)</f>
        <v>116</v>
      </c>
      <c r="F130" s="352">
        <f>SUM(F131:F134)</f>
        <v>130</v>
      </c>
      <c r="G130" s="352">
        <f>SUM(G131:G134)</f>
        <v>274</v>
      </c>
      <c r="H130" s="397">
        <f>H131+H132+H133+H134</f>
        <v>666</v>
      </c>
    </row>
    <row r="131" spans="1:8" ht="15">
      <c r="A131" s="395" t="s">
        <v>174</v>
      </c>
      <c r="B131" s="230"/>
      <c r="C131" s="396" t="s">
        <v>19</v>
      </c>
      <c r="D131" s="242">
        <v>94</v>
      </c>
      <c r="E131" s="242">
        <v>60</v>
      </c>
      <c r="F131" s="242">
        <v>74</v>
      </c>
      <c r="G131" s="398">
        <v>163</v>
      </c>
      <c r="H131" s="399">
        <f t="shared" si="1"/>
        <v>391</v>
      </c>
    </row>
    <row r="132" spans="1:8" ht="15">
      <c r="A132" s="395" t="s">
        <v>174</v>
      </c>
      <c r="B132" s="230"/>
      <c r="C132" s="396" t="s">
        <v>20</v>
      </c>
      <c r="D132" s="242">
        <v>10</v>
      </c>
      <c r="E132" s="242">
        <v>12</v>
      </c>
      <c r="F132" s="242">
        <v>23</v>
      </c>
      <c r="G132" s="398">
        <v>9</v>
      </c>
      <c r="H132" s="399">
        <f t="shared" si="1"/>
        <v>54</v>
      </c>
    </row>
    <row r="133" spans="1:8" ht="15">
      <c r="A133" s="395" t="s">
        <v>174</v>
      </c>
      <c r="B133" s="230"/>
      <c r="C133" s="396" t="s">
        <v>21</v>
      </c>
      <c r="D133" s="242">
        <v>6</v>
      </c>
      <c r="E133" s="242">
        <v>36</v>
      </c>
      <c r="F133" s="242">
        <v>4</v>
      </c>
      <c r="G133" s="398">
        <v>13</v>
      </c>
      <c r="H133" s="399">
        <f t="shared" si="1"/>
        <v>59</v>
      </c>
    </row>
    <row r="134" spans="1:8" ht="15">
      <c r="A134" s="395" t="s">
        <v>174</v>
      </c>
      <c r="B134" s="230"/>
      <c r="C134" s="396" t="s">
        <v>22</v>
      </c>
      <c r="D134" s="242">
        <v>36</v>
      </c>
      <c r="E134" s="242">
        <v>8</v>
      </c>
      <c r="F134" s="242">
        <v>29</v>
      </c>
      <c r="G134" s="398">
        <v>89</v>
      </c>
      <c r="H134" s="399">
        <f t="shared" si="1"/>
        <v>162</v>
      </c>
    </row>
    <row r="135" spans="1:8" ht="25.5">
      <c r="A135" s="395" t="s">
        <v>174</v>
      </c>
      <c r="B135" s="393">
        <v>41</v>
      </c>
      <c r="C135" s="394" t="s">
        <v>58</v>
      </c>
      <c r="D135" s="352">
        <f>SUM(D136:D139)</f>
        <v>866</v>
      </c>
      <c r="E135" s="352">
        <f>SUM(E136:E139)</f>
        <v>822</v>
      </c>
      <c r="F135" s="352">
        <f>SUM(F136:F139)</f>
        <v>1359</v>
      </c>
      <c r="G135" s="352">
        <f>SUM(G136:G139)</f>
        <v>1157</v>
      </c>
      <c r="H135" s="397">
        <f>H136+H137+H138+H139</f>
        <v>4204</v>
      </c>
    </row>
    <row r="136" spans="1:8" ht="15">
      <c r="A136" s="395" t="s">
        <v>174</v>
      </c>
      <c r="B136" s="230"/>
      <c r="C136" s="396" t="s">
        <v>19</v>
      </c>
      <c r="D136" s="242">
        <v>376</v>
      </c>
      <c r="E136" s="242">
        <v>240</v>
      </c>
      <c r="F136" s="242">
        <v>296</v>
      </c>
      <c r="G136" s="398">
        <v>652</v>
      </c>
      <c r="H136" s="399">
        <f aca="true" t="shared" si="2" ref="H136:H199">D136+E136+F136+G136</f>
        <v>1564</v>
      </c>
    </row>
    <row r="137" spans="1:8" ht="15">
      <c r="A137" s="395" t="s">
        <v>174</v>
      </c>
      <c r="B137" s="230"/>
      <c r="C137" s="396" t="s">
        <v>20</v>
      </c>
      <c r="D137" s="242">
        <v>448</v>
      </c>
      <c r="E137" s="242">
        <v>538</v>
      </c>
      <c r="F137" s="242">
        <v>1030</v>
      </c>
      <c r="G137" s="398">
        <v>403</v>
      </c>
      <c r="H137" s="399">
        <f t="shared" si="2"/>
        <v>2419</v>
      </c>
    </row>
    <row r="138" spans="1:8" ht="15">
      <c r="A138" s="395" t="s">
        <v>174</v>
      </c>
      <c r="B138" s="230"/>
      <c r="C138" s="396" t="s">
        <v>21</v>
      </c>
      <c r="D138" s="242">
        <v>6</v>
      </c>
      <c r="E138" s="242">
        <v>36</v>
      </c>
      <c r="F138" s="242">
        <v>4</v>
      </c>
      <c r="G138" s="398">
        <v>13</v>
      </c>
      <c r="H138" s="399">
        <f t="shared" si="2"/>
        <v>59</v>
      </c>
    </row>
    <row r="139" spans="1:8" ht="15">
      <c r="A139" s="395" t="s">
        <v>174</v>
      </c>
      <c r="B139" s="230"/>
      <c r="C139" s="396" t="s">
        <v>22</v>
      </c>
      <c r="D139" s="242">
        <v>36</v>
      </c>
      <c r="E139" s="242">
        <v>8</v>
      </c>
      <c r="F139" s="242">
        <v>29</v>
      </c>
      <c r="G139" s="398">
        <v>89</v>
      </c>
      <c r="H139" s="399">
        <f t="shared" si="2"/>
        <v>162</v>
      </c>
    </row>
    <row r="140" spans="1:8" ht="15">
      <c r="A140" s="395" t="s">
        <v>174</v>
      </c>
      <c r="B140" s="393">
        <v>42</v>
      </c>
      <c r="C140" s="394" t="s">
        <v>59</v>
      </c>
      <c r="D140" s="352">
        <f>SUM(D141:D144)</f>
        <v>128</v>
      </c>
      <c r="E140" s="352">
        <f>SUM(E141:E144)</f>
        <v>139</v>
      </c>
      <c r="F140" s="352">
        <f>SUM(F141:F144)</f>
        <v>138</v>
      </c>
      <c r="G140" s="352">
        <f>SUM(G141:G144)</f>
        <v>118</v>
      </c>
      <c r="H140" s="397">
        <f t="shared" si="2"/>
        <v>523</v>
      </c>
    </row>
    <row r="141" spans="1:8" ht="15">
      <c r="A141" s="395" t="s">
        <v>174</v>
      </c>
      <c r="B141" s="230"/>
      <c r="C141" s="396" t="s">
        <v>19</v>
      </c>
      <c r="D141" s="242">
        <v>109</v>
      </c>
      <c r="E141" s="242">
        <v>98</v>
      </c>
      <c r="F141" s="242">
        <v>119</v>
      </c>
      <c r="G141" s="398">
        <v>95</v>
      </c>
      <c r="H141" s="399">
        <f t="shared" si="2"/>
        <v>421</v>
      </c>
    </row>
    <row r="142" spans="1:8" ht="15">
      <c r="A142" s="395" t="s">
        <v>174</v>
      </c>
      <c r="B142" s="230"/>
      <c r="C142" s="396" t="s">
        <v>20</v>
      </c>
      <c r="D142" s="242">
        <v>14</v>
      </c>
      <c r="E142" s="242">
        <v>8</v>
      </c>
      <c r="F142" s="242">
        <v>10</v>
      </c>
      <c r="G142" s="398">
        <v>9</v>
      </c>
      <c r="H142" s="399">
        <f t="shared" si="2"/>
        <v>41</v>
      </c>
    </row>
    <row r="143" spans="1:8" ht="15">
      <c r="A143" s="395" t="s">
        <v>174</v>
      </c>
      <c r="B143" s="230"/>
      <c r="C143" s="396" t="s">
        <v>21</v>
      </c>
      <c r="D143" s="242">
        <v>1</v>
      </c>
      <c r="E143" s="242">
        <v>30</v>
      </c>
      <c r="F143" s="242">
        <v>4</v>
      </c>
      <c r="G143" s="398">
        <v>6</v>
      </c>
      <c r="H143" s="399">
        <f t="shared" si="2"/>
        <v>41</v>
      </c>
    </row>
    <row r="144" spans="1:8" ht="15">
      <c r="A144" s="395" t="s">
        <v>174</v>
      </c>
      <c r="B144" s="230"/>
      <c r="C144" s="396" t="s">
        <v>22</v>
      </c>
      <c r="D144" s="242">
        <v>4</v>
      </c>
      <c r="E144" s="242">
        <v>3</v>
      </c>
      <c r="F144" s="242">
        <v>5</v>
      </c>
      <c r="G144" s="398">
        <v>8</v>
      </c>
      <c r="H144" s="399">
        <f t="shared" si="2"/>
        <v>20</v>
      </c>
    </row>
    <row r="145" spans="1:8" ht="15">
      <c r="A145" s="392" t="s">
        <v>174</v>
      </c>
      <c r="B145" s="393">
        <v>43</v>
      </c>
      <c r="C145" s="394" t="s">
        <v>60</v>
      </c>
      <c r="D145" s="352">
        <v>11</v>
      </c>
      <c r="E145" s="352">
        <v>22</v>
      </c>
      <c r="F145" s="352">
        <v>45</v>
      </c>
      <c r="G145" s="377">
        <v>44</v>
      </c>
      <c r="H145" s="397">
        <f t="shared" si="2"/>
        <v>122</v>
      </c>
    </row>
    <row r="146" spans="1:8" ht="25.5">
      <c r="A146" s="395" t="s">
        <v>174</v>
      </c>
      <c r="B146" s="393">
        <v>44</v>
      </c>
      <c r="C146" s="394" t="s">
        <v>61</v>
      </c>
      <c r="D146" s="352">
        <f>SUM(D147:D150)</f>
        <v>357</v>
      </c>
      <c r="E146" s="352">
        <f>SUM(E147:E150)</f>
        <v>435</v>
      </c>
      <c r="F146" s="352">
        <f>SUM(F147:F150)</f>
        <v>410</v>
      </c>
      <c r="G146" s="352">
        <f>SUM(G147:G150)</f>
        <v>319</v>
      </c>
      <c r="H146" s="397">
        <f t="shared" si="2"/>
        <v>1521</v>
      </c>
    </row>
    <row r="147" spans="1:8" ht="15">
      <c r="A147" s="395" t="s">
        <v>174</v>
      </c>
      <c r="B147" s="230"/>
      <c r="C147" s="396" t="s">
        <v>19</v>
      </c>
      <c r="D147" s="242">
        <v>305</v>
      </c>
      <c r="E147" s="242">
        <v>120</v>
      </c>
      <c r="F147" s="242">
        <v>160</v>
      </c>
      <c r="G147" s="398">
        <v>135</v>
      </c>
      <c r="H147" s="399">
        <f t="shared" si="2"/>
        <v>720</v>
      </c>
    </row>
    <row r="148" spans="1:8" ht="15">
      <c r="A148" s="395" t="s">
        <v>174</v>
      </c>
      <c r="B148" s="230"/>
      <c r="C148" s="396" t="s">
        <v>20</v>
      </c>
      <c r="D148" s="242">
        <v>40</v>
      </c>
      <c r="E148" s="242">
        <v>180</v>
      </c>
      <c r="F148" s="242">
        <v>155</v>
      </c>
      <c r="G148" s="398">
        <v>88</v>
      </c>
      <c r="H148" s="399">
        <f t="shared" si="2"/>
        <v>463</v>
      </c>
    </row>
    <row r="149" spans="1:8" ht="15">
      <c r="A149" s="395" t="s">
        <v>174</v>
      </c>
      <c r="B149" s="230"/>
      <c r="C149" s="396" t="s">
        <v>21</v>
      </c>
      <c r="D149" s="242">
        <v>2</v>
      </c>
      <c r="E149" s="242">
        <v>80</v>
      </c>
      <c r="F149" s="242">
        <v>50</v>
      </c>
      <c r="G149" s="398">
        <v>51</v>
      </c>
      <c r="H149" s="399">
        <f t="shared" si="2"/>
        <v>183</v>
      </c>
    </row>
    <row r="150" spans="1:8" ht="15">
      <c r="A150" s="395" t="s">
        <v>174</v>
      </c>
      <c r="B150" s="230"/>
      <c r="C150" s="396" t="s">
        <v>22</v>
      </c>
      <c r="D150" s="242">
        <v>10</v>
      </c>
      <c r="E150" s="242">
        <v>55</v>
      </c>
      <c r="F150" s="242">
        <v>45</v>
      </c>
      <c r="G150" s="398">
        <v>45</v>
      </c>
      <c r="H150" s="399">
        <f t="shared" si="2"/>
        <v>155</v>
      </c>
    </row>
    <row r="151" spans="1:8" ht="25.5">
      <c r="A151" s="395" t="s">
        <v>174</v>
      </c>
      <c r="B151" s="393">
        <v>45</v>
      </c>
      <c r="C151" s="394" t="s">
        <v>62</v>
      </c>
      <c r="D151" s="352">
        <f>SUM(D152:D155)</f>
        <v>6</v>
      </c>
      <c r="E151" s="352">
        <f>SUM(E152:E155)</f>
        <v>9</v>
      </c>
      <c r="F151" s="352">
        <f>SUM(F152:F155)</f>
        <v>13</v>
      </c>
      <c r="G151" s="352">
        <f>SUM(G152:G155)</f>
        <v>17</v>
      </c>
      <c r="H151" s="397">
        <f t="shared" si="2"/>
        <v>45</v>
      </c>
    </row>
    <row r="152" spans="1:8" ht="15">
      <c r="A152" s="395" t="s">
        <v>174</v>
      </c>
      <c r="B152" s="230"/>
      <c r="C152" s="396" t="s">
        <v>19</v>
      </c>
      <c r="D152" s="242">
        <v>3</v>
      </c>
      <c r="E152" s="242">
        <v>4</v>
      </c>
      <c r="F152" s="242">
        <v>6</v>
      </c>
      <c r="G152" s="398">
        <v>6</v>
      </c>
      <c r="H152" s="399">
        <f t="shared" si="2"/>
        <v>19</v>
      </c>
    </row>
    <row r="153" spans="1:8" ht="15">
      <c r="A153" s="395" t="s">
        <v>174</v>
      </c>
      <c r="B153" s="230"/>
      <c r="C153" s="396" t="s">
        <v>20</v>
      </c>
      <c r="D153" s="242">
        <v>2</v>
      </c>
      <c r="E153" s="242">
        <v>1</v>
      </c>
      <c r="F153" s="242">
        <v>1</v>
      </c>
      <c r="G153" s="398">
        <v>2</v>
      </c>
      <c r="H153" s="399">
        <f t="shared" si="2"/>
        <v>6</v>
      </c>
    </row>
    <row r="154" spans="1:8" ht="15">
      <c r="A154" s="395" t="s">
        <v>174</v>
      </c>
      <c r="B154" s="230"/>
      <c r="C154" s="396" t="s">
        <v>21</v>
      </c>
      <c r="D154" s="242">
        <v>0</v>
      </c>
      <c r="E154" s="242">
        <v>3</v>
      </c>
      <c r="F154" s="242">
        <v>2</v>
      </c>
      <c r="G154" s="398">
        <v>4</v>
      </c>
      <c r="H154" s="399">
        <f t="shared" si="2"/>
        <v>9</v>
      </c>
    </row>
    <row r="155" spans="1:8" ht="15">
      <c r="A155" s="395" t="s">
        <v>174</v>
      </c>
      <c r="B155" s="230"/>
      <c r="C155" s="396" t="s">
        <v>22</v>
      </c>
      <c r="D155" s="242">
        <v>1</v>
      </c>
      <c r="E155" s="242">
        <v>1</v>
      </c>
      <c r="F155" s="242">
        <v>4</v>
      </c>
      <c r="G155" s="398">
        <v>5</v>
      </c>
      <c r="H155" s="399">
        <f t="shared" si="2"/>
        <v>11</v>
      </c>
    </row>
    <row r="156" spans="1:8" ht="25.5">
      <c r="A156" s="392" t="s">
        <v>174</v>
      </c>
      <c r="B156" s="393">
        <v>63</v>
      </c>
      <c r="C156" s="394" t="s">
        <v>83</v>
      </c>
      <c r="D156" s="352">
        <f>SUM(D157:D160)</f>
        <v>55</v>
      </c>
      <c r="E156" s="352">
        <f>SUM(E157:E160)</f>
        <v>66</v>
      </c>
      <c r="F156" s="352">
        <f>SUM(F157:F160)</f>
        <v>113</v>
      </c>
      <c r="G156" s="352">
        <f>SUM(G157:G160)</f>
        <v>76</v>
      </c>
      <c r="H156" s="397">
        <f t="shared" si="2"/>
        <v>310</v>
      </c>
    </row>
    <row r="157" spans="1:8" ht="15">
      <c r="A157" s="395" t="s">
        <v>174</v>
      </c>
      <c r="B157" s="230"/>
      <c r="C157" s="396" t="s">
        <v>19</v>
      </c>
      <c r="D157" s="242">
        <v>0</v>
      </c>
      <c r="E157" s="242">
        <v>0</v>
      </c>
      <c r="F157" s="242">
        <v>0</v>
      </c>
      <c r="G157" s="398">
        <v>0</v>
      </c>
      <c r="H157" s="399">
        <f t="shared" si="2"/>
        <v>0</v>
      </c>
    </row>
    <row r="158" spans="1:8" ht="15">
      <c r="A158" s="395" t="s">
        <v>174</v>
      </c>
      <c r="B158" s="230"/>
      <c r="C158" s="396" t="s">
        <v>20</v>
      </c>
      <c r="D158" s="242">
        <v>0</v>
      </c>
      <c r="E158" s="242">
        <v>0</v>
      </c>
      <c r="F158" s="242">
        <v>0</v>
      </c>
      <c r="G158" s="398">
        <v>0</v>
      </c>
      <c r="H158" s="399">
        <f t="shared" si="2"/>
        <v>0</v>
      </c>
    </row>
    <row r="159" spans="1:8" ht="15">
      <c r="A159" s="395" t="s">
        <v>174</v>
      </c>
      <c r="B159" s="230"/>
      <c r="C159" s="396" t="s">
        <v>21</v>
      </c>
      <c r="D159" s="242">
        <v>0</v>
      </c>
      <c r="E159" s="242">
        <v>0</v>
      </c>
      <c r="F159" s="242">
        <v>0</v>
      </c>
      <c r="G159" s="398">
        <v>0</v>
      </c>
      <c r="H159" s="399">
        <f t="shared" si="2"/>
        <v>0</v>
      </c>
    </row>
    <row r="160" spans="1:8" ht="15">
      <c r="A160" s="395" t="s">
        <v>174</v>
      </c>
      <c r="B160" s="230"/>
      <c r="C160" s="396" t="s">
        <v>22</v>
      </c>
      <c r="D160" s="242">
        <v>55</v>
      </c>
      <c r="E160" s="242">
        <v>66</v>
      </c>
      <c r="F160" s="242">
        <v>113</v>
      </c>
      <c r="G160" s="398">
        <v>76</v>
      </c>
      <c r="H160" s="399">
        <f t="shared" si="2"/>
        <v>310</v>
      </c>
    </row>
    <row r="161" spans="1:8" ht="25.5">
      <c r="A161" s="392" t="s">
        <v>174</v>
      </c>
      <c r="B161" s="393">
        <v>64</v>
      </c>
      <c r="C161" s="394" t="s">
        <v>180</v>
      </c>
      <c r="D161" s="352">
        <f>SUM(D163:D166)</f>
        <v>0</v>
      </c>
      <c r="E161" s="352">
        <f>SUM(E163:E166)</f>
        <v>0</v>
      </c>
      <c r="F161" s="352">
        <f>SUM(F163:F166)</f>
        <v>0</v>
      </c>
      <c r="G161" s="352">
        <f>SUM(G163:G166)</f>
        <v>0</v>
      </c>
      <c r="H161" s="397">
        <f t="shared" si="2"/>
        <v>0</v>
      </c>
    </row>
    <row r="162" spans="1:8" ht="15">
      <c r="A162" s="395" t="s">
        <v>174</v>
      </c>
      <c r="B162" s="393"/>
      <c r="C162" s="394" t="s">
        <v>181</v>
      </c>
      <c r="D162" s="352"/>
      <c r="E162" s="352"/>
      <c r="F162" s="352">
        <v>0</v>
      </c>
      <c r="G162" s="376"/>
      <c r="H162" s="397">
        <f t="shared" si="2"/>
        <v>0</v>
      </c>
    </row>
    <row r="163" spans="1:8" ht="15">
      <c r="A163" s="395" t="s">
        <v>174</v>
      </c>
      <c r="B163" s="230"/>
      <c r="C163" s="396" t="s">
        <v>19</v>
      </c>
      <c r="D163" s="242">
        <v>0</v>
      </c>
      <c r="E163" s="242">
        <v>0</v>
      </c>
      <c r="F163" s="242">
        <v>0</v>
      </c>
      <c r="G163" s="401">
        <v>0</v>
      </c>
      <c r="H163" s="399">
        <f t="shared" si="2"/>
        <v>0</v>
      </c>
    </row>
    <row r="164" spans="1:8" ht="15">
      <c r="A164" s="395" t="s">
        <v>174</v>
      </c>
      <c r="B164" s="230"/>
      <c r="C164" s="396" t="s">
        <v>20</v>
      </c>
      <c r="D164" s="242">
        <v>0</v>
      </c>
      <c r="E164" s="242">
        <v>0</v>
      </c>
      <c r="F164" s="242">
        <v>0</v>
      </c>
      <c r="G164" s="401">
        <v>0</v>
      </c>
      <c r="H164" s="399">
        <f t="shared" si="2"/>
        <v>0</v>
      </c>
    </row>
    <row r="165" spans="1:8" ht="15">
      <c r="A165" s="395" t="s">
        <v>174</v>
      </c>
      <c r="B165" s="230"/>
      <c r="C165" s="396" t="s">
        <v>21</v>
      </c>
      <c r="D165" s="242">
        <v>0</v>
      </c>
      <c r="E165" s="242">
        <v>0</v>
      </c>
      <c r="F165" s="242">
        <v>0</v>
      </c>
      <c r="G165" s="401">
        <v>0</v>
      </c>
      <c r="H165" s="399">
        <f t="shared" si="2"/>
        <v>0</v>
      </c>
    </row>
    <row r="166" spans="1:8" ht="15">
      <c r="A166" s="395" t="s">
        <v>174</v>
      </c>
      <c r="B166" s="230"/>
      <c r="C166" s="396" t="s">
        <v>22</v>
      </c>
      <c r="D166" s="242">
        <v>0</v>
      </c>
      <c r="E166" s="242">
        <v>0</v>
      </c>
      <c r="F166" s="242">
        <v>0</v>
      </c>
      <c r="G166" s="401">
        <v>0</v>
      </c>
      <c r="H166" s="399">
        <f t="shared" si="2"/>
        <v>0</v>
      </c>
    </row>
    <row r="167" spans="1:8" ht="25.5">
      <c r="A167" s="392" t="s">
        <v>174</v>
      </c>
      <c r="B167" s="393">
        <v>65</v>
      </c>
      <c r="C167" s="394" t="s">
        <v>182</v>
      </c>
      <c r="D167" s="352">
        <f>SUM(D169:D172)</f>
        <v>164976</v>
      </c>
      <c r="E167" s="352">
        <f>SUM(E169:E172)</f>
        <v>121504</v>
      </c>
      <c r="F167" s="352">
        <f>SUM(F169:F172)</f>
        <v>336805</v>
      </c>
      <c r="G167" s="352">
        <f>SUM(G169:G172)</f>
        <v>213347</v>
      </c>
      <c r="H167" s="381">
        <f t="shared" si="2"/>
        <v>836632</v>
      </c>
    </row>
    <row r="168" spans="1:8" ht="15">
      <c r="A168" s="395" t="s">
        <v>174</v>
      </c>
      <c r="B168" s="393"/>
      <c r="C168" s="394" t="s">
        <v>183</v>
      </c>
      <c r="D168" s="352"/>
      <c r="E168" s="352"/>
      <c r="F168" s="352"/>
      <c r="G168" s="367"/>
      <c r="H168" s="353">
        <f t="shared" si="2"/>
        <v>0</v>
      </c>
    </row>
    <row r="169" spans="1:8" ht="15">
      <c r="A169" s="395" t="s">
        <v>174</v>
      </c>
      <c r="B169" s="230"/>
      <c r="C169" s="396" t="s">
        <v>19</v>
      </c>
      <c r="D169" s="242">
        <v>0</v>
      </c>
      <c r="E169" s="242">
        <v>0</v>
      </c>
      <c r="F169" s="242">
        <v>0</v>
      </c>
      <c r="G169" s="357">
        <v>0</v>
      </c>
      <c r="H169" s="358">
        <f t="shared" si="2"/>
        <v>0</v>
      </c>
    </row>
    <row r="170" spans="1:8" ht="15">
      <c r="A170" s="395" t="s">
        <v>174</v>
      </c>
      <c r="B170" s="230"/>
      <c r="C170" s="396" t="s">
        <v>20</v>
      </c>
      <c r="D170" s="242">
        <v>0</v>
      </c>
      <c r="E170" s="242">
        <v>0</v>
      </c>
      <c r="F170" s="242">
        <v>0</v>
      </c>
      <c r="G170" s="357">
        <v>0</v>
      </c>
      <c r="H170" s="358">
        <f t="shared" si="2"/>
        <v>0</v>
      </c>
    </row>
    <row r="171" spans="1:8" ht="15">
      <c r="A171" s="395" t="s">
        <v>174</v>
      </c>
      <c r="B171" s="230"/>
      <c r="C171" s="396" t="s">
        <v>21</v>
      </c>
      <c r="D171" s="242">
        <v>0</v>
      </c>
      <c r="E171" s="242">
        <v>0</v>
      </c>
      <c r="F171" s="242">
        <v>0</v>
      </c>
      <c r="G171" s="357">
        <v>0</v>
      </c>
      <c r="H171" s="358">
        <f t="shared" si="2"/>
        <v>0</v>
      </c>
    </row>
    <row r="172" spans="1:8" ht="15">
      <c r="A172" s="395" t="s">
        <v>174</v>
      </c>
      <c r="B172" s="230"/>
      <c r="C172" s="396" t="s">
        <v>22</v>
      </c>
      <c r="D172" s="242">
        <v>164976</v>
      </c>
      <c r="E172" s="242">
        <v>121504</v>
      </c>
      <c r="F172" s="242">
        <v>336805</v>
      </c>
      <c r="G172" s="357">
        <v>213347</v>
      </c>
      <c r="H172" s="402">
        <f t="shared" si="2"/>
        <v>836632</v>
      </c>
    </row>
    <row r="173" spans="1:8" ht="25.5">
      <c r="A173" s="403" t="s">
        <v>184</v>
      </c>
      <c r="B173" s="404">
        <v>15</v>
      </c>
      <c r="C173" s="405" t="s">
        <v>185</v>
      </c>
      <c r="D173" s="352">
        <f>SUM(D175:D178)</f>
        <v>4</v>
      </c>
      <c r="E173" s="352">
        <f>SUM(E175:E178)</f>
        <v>3</v>
      </c>
      <c r="F173" s="352">
        <f>SUM(F175:F178)</f>
        <v>0</v>
      </c>
      <c r="G173" s="352">
        <f>SUM(G175:G178)</f>
        <v>6</v>
      </c>
      <c r="H173" s="353">
        <f t="shared" si="2"/>
        <v>13</v>
      </c>
    </row>
    <row r="174" spans="1:8" ht="15">
      <c r="A174" s="406" t="s">
        <v>184</v>
      </c>
      <c r="B174" s="407"/>
      <c r="C174" s="405" t="s">
        <v>186</v>
      </c>
      <c r="D174" s="352"/>
      <c r="E174" s="352"/>
      <c r="F174" s="352"/>
      <c r="G174" s="380"/>
      <c r="H174" s="381">
        <f t="shared" si="2"/>
        <v>0</v>
      </c>
    </row>
    <row r="175" spans="1:8" ht="15">
      <c r="A175" s="406" t="s">
        <v>184</v>
      </c>
      <c r="B175" s="407"/>
      <c r="C175" s="408" t="s">
        <v>19</v>
      </c>
      <c r="D175" s="242">
        <v>2</v>
      </c>
      <c r="E175" s="242">
        <v>2</v>
      </c>
      <c r="F175" s="242">
        <v>0</v>
      </c>
      <c r="G175" s="357">
        <v>3</v>
      </c>
      <c r="H175" s="358">
        <f t="shared" si="2"/>
        <v>7</v>
      </c>
    </row>
    <row r="176" spans="1:8" ht="15">
      <c r="A176" s="406" t="s">
        <v>184</v>
      </c>
      <c r="B176" s="407"/>
      <c r="C176" s="408" t="s">
        <v>20</v>
      </c>
      <c r="D176" s="242">
        <v>0</v>
      </c>
      <c r="E176" s="242">
        <v>0</v>
      </c>
      <c r="F176" s="242">
        <v>0</v>
      </c>
      <c r="G176" s="357">
        <v>2</v>
      </c>
      <c r="H176" s="358">
        <f t="shared" si="2"/>
        <v>2</v>
      </c>
    </row>
    <row r="177" spans="1:8" ht="15">
      <c r="A177" s="406" t="s">
        <v>184</v>
      </c>
      <c r="B177" s="407"/>
      <c r="C177" s="408" t="s">
        <v>21</v>
      </c>
      <c r="D177" s="242">
        <v>0</v>
      </c>
      <c r="E177" s="242">
        <v>0</v>
      </c>
      <c r="F177" s="242">
        <v>0</v>
      </c>
      <c r="G177" s="357">
        <v>0</v>
      </c>
      <c r="H177" s="358">
        <f t="shared" si="2"/>
        <v>0</v>
      </c>
    </row>
    <row r="178" spans="1:8" ht="15">
      <c r="A178" s="406" t="s">
        <v>184</v>
      </c>
      <c r="B178" s="407"/>
      <c r="C178" s="408" t="s">
        <v>22</v>
      </c>
      <c r="D178" s="242">
        <v>2</v>
      </c>
      <c r="E178" s="242">
        <v>1</v>
      </c>
      <c r="F178" s="242">
        <v>0</v>
      </c>
      <c r="G178" s="357">
        <v>1</v>
      </c>
      <c r="H178" s="358">
        <f t="shared" si="2"/>
        <v>4</v>
      </c>
    </row>
    <row r="179" spans="1:8" ht="25.5">
      <c r="A179" s="406" t="s">
        <v>184</v>
      </c>
      <c r="B179" s="404">
        <v>31</v>
      </c>
      <c r="C179" s="405" t="s">
        <v>48</v>
      </c>
      <c r="D179" s="352">
        <v>530</v>
      </c>
      <c r="E179" s="352">
        <v>177</v>
      </c>
      <c r="F179" s="352">
        <v>220</v>
      </c>
      <c r="G179" s="352">
        <v>224</v>
      </c>
      <c r="H179" s="353">
        <f t="shared" si="2"/>
        <v>1151</v>
      </c>
    </row>
    <row r="180" spans="1:8" ht="25.5">
      <c r="A180" s="406" t="s">
        <v>184</v>
      </c>
      <c r="B180" s="404">
        <v>53</v>
      </c>
      <c r="C180" s="405" t="s">
        <v>70</v>
      </c>
      <c r="D180" s="352">
        <f>SUM(D181:D184)</f>
        <v>357</v>
      </c>
      <c r="E180" s="352">
        <f>SUM(E181:E184)</f>
        <v>449</v>
      </c>
      <c r="F180" s="352">
        <f>SUM(F181:F184)</f>
        <v>391</v>
      </c>
      <c r="G180" s="352">
        <f>SUM(G181:G184)</f>
        <v>307</v>
      </c>
      <c r="H180" s="353">
        <f t="shared" si="2"/>
        <v>1504</v>
      </c>
    </row>
    <row r="181" spans="1:8" ht="15">
      <c r="A181" s="406" t="s">
        <v>184</v>
      </c>
      <c r="B181" s="407"/>
      <c r="C181" s="408" t="s">
        <v>71</v>
      </c>
      <c r="D181" s="242">
        <v>179</v>
      </c>
      <c r="E181" s="242">
        <v>225</v>
      </c>
      <c r="F181" s="242">
        <v>195</v>
      </c>
      <c r="G181" s="357">
        <v>153</v>
      </c>
      <c r="H181" s="358">
        <f t="shared" si="2"/>
        <v>752</v>
      </c>
    </row>
    <row r="182" spans="1:8" ht="15">
      <c r="A182" s="406" t="s">
        <v>184</v>
      </c>
      <c r="B182" s="407"/>
      <c r="C182" s="408" t="s">
        <v>72</v>
      </c>
      <c r="D182" s="242">
        <v>89</v>
      </c>
      <c r="E182" s="242">
        <v>112</v>
      </c>
      <c r="F182" s="242">
        <v>98</v>
      </c>
      <c r="G182" s="357">
        <v>77</v>
      </c>
      <c r="H182" s="358">
        <f t="shared" si="2"/>
        <v>376</v>
      </c>
    </row>
    <row r="183" spans="1:8" ht="15">
      <c r="A183" s="406" t="s">
        <v>184</v>
      </c>
      <c r="B183" s="407"/>
      <c r="C183" s="408" t="s">
        <v>73</v>
      </c>
      <c r="D183" s="242">
        <v>89</v>
      </c>
      <c r="E183" s="242">
        <v>112</v>
      </c>
      <c r="F183" s="242">
        <v>98</v>
      </c>
      <c r="G183" s="357">
        <v>77</v>
      </c>
      <c r="H183" s="358">
        <f t="shared" si="2"/>
        <v>376</v>
      </c>
    </row>
    <row r="184" spans="1:8" ht="15">
      <c r="A184" s="406" t="s">
        <v>184</v>
      </c>
      <c r="B184" s="407"/>
      <c r="C184" s="408"/>
      <c r="D184" s="242">
        <v>0</v>
      </c>
      <c r="E184" s="242">
        <v>0</v>
      </c>
      <c r="F184" s="242">
        <v>0</v>
      </c>
      <c r="G184" s="357">
        <v>0</v>
      </c>
      <c r="H184" s="358">
        <f t="shared" si="2"/>
        <v>0</v>
      </c>
    </row>
    <row r="185" spans="1:8" ht="25.5">
      <c r="A185" s="409" t="s">
        <v>187</v>
      </c>
      <c r="B185" s="410">
        <v>1</v>
      </c>
      <c r="C185" s="411" t="s">
        <v>13</v>
      </c>
      <c r="D185" s="352">
        <v>348653</v>
      </c>
      <c r="E185" s="352">
        <v>348653</v>
      </c>
      <c r="F185" s="352">
        <v>348653</v>
      </c>
      <c r="G185" s="367">
        <v>348653</v>
      </c>
      <c r="H185" s="353">
        <f>G185</f>
        <v>348653</v>
      </c>
    </row>
    <row r="186" spans="1:8" ht="15">
      <c r="A186" s="409" t="s">
        <v>187</v>
      </c>
      <c r="B186" s="410">
        <v>2</v>
      </c>
      <c r="C186" s="411" t="s">
        <v>14</v>
      </c>
      <c r="D186" s="352">
        <v>289184</v>
      </c>
      <c r="E186" s="352">
        <v>292394</v>
      </c>
      <c r="F186" s="352">
        <v>293123</v>
      </c>
      <c r="G186" s="367">
        <v>290602</v>
      </c>
      <c r="H186" s="353">
        <f>G186</f>
        <v>290602</v>
      </c>
    </row>
    <row r="187" spans="1:8" ht="15">
      <c r="A187" s="412" t="s">
        <v>187</v>
      </c>
      <c r="B187" s="410">
        <v>3</v>
      </c>
      <c r="C187" s="411" t="s">
        <v>15</v>
      </c>
      <c r="D187" s="352">
        <v>1589</v>
      </c>
      <c r="E187" s="352">
        <v>1589</v>
      </c>
      <c r="F187" s="352">
        <v>1589</v>
      </c>
      <c r="G187" s="367">
        <v>1589</v>
      </c>
      <c r="H187" s="353">
        <v>1589</v>
      </c>
    </row>
    <row r="188" spans="1:8" ht="15">
      <c r="A188" s="412" t="s">
        <v>187</v>
      </c>
      <c r="B188" s="410">
        <v>4</v>
      </c>
      <c r="C188" s="411" t="s">
        <v>16</v>
      </c>
      <c r="D188" s="413">
        <v>2329.07</v>
      </c>
      <c r="E188" s="413">
        <v>2309.07</v>
      </c>
      <c r="F188" s="413">
        <v>2309.07</v>
      </c>
      <c r="G188" s="413">
        <v>2309.07</v>
      </c>
      <c r="H188" s="381">
        <f>G188</f>
        <v>2309.07</v>
      </c>
    </row>
    <row r="189" spans="1:8" ht="15">
      <c r="A189" s="412" t="s">
        <v>187</v>
      </c>
      <c r="B189" s="410">
        <v>5</v>
      </c>
      <c r="C189" s="411" t="s">
        <v>17</v>
      </c>
      <c r="D189" s="413">
        <v>2329.07</v>
      </c>
      <c r="E189" s="413">
        <v>2319.88</v>
      </c>
      <c r="F189" s="414">
        <v>2319.88</v>
      </c>
      <c r="G189" s="381">
        <v>2331.11</v>
      </c>
      <c r="H189" s="381">
        <f>G189</f>
        <v>2331.11</v>
      </c>
    </row>
    <row r="190" spans="1:8" ht="15">
      <c r="A190" s="412" t="s">
        <v>187</v>
      </c>
      <c r="B190" s="410">
        <v>23</v>
      </c>
      <c r="C190" s="411" t="s">
        <v>39</v>
      </c>
      <c r="D190" s="413">
        <v>0</v>
      </c>
      <c r="E190" s="413">
        <v>0</v>
      </c>
      <c r="F190" s="413">
        <v>0</v>
      </c>
      <c r="G190" s="413">
        <v>0</v>
      </c>
      <c r="H190" s="413">
        <v>0</v>
      </c>
    </row>
    <row r="191" spans="1:8" ht="15">
      <c r="A191" s="412" t="s">
        <v>187</v>
      </c>
      <c r="B191" s="410">
        <v>24</v>
      </c>
      <c r="C191" s="411" t="s">
        <v>103</v>
      </c>
      <c r="D191" s="415">
        <v>0.5359</v>
      </c>
      <c r="E191" s="415">
        <v>0.5703</v>
      </c>
      <c r="F191" s="415">
        <v>0.3465</v>
      </c>
      <c r="G191" s="415">
        <v>0.2863</v>
      </c>
      <c r="H191" s="416">
        <f>(D191+E191+F191+G191)/4</f>
        <v>0.43475</v>
      </c>
    </row>
    <row r="192" spans="1:8" ht="25.5">
      <c r="A192" s="412" t="s">
        <v>187</v>
      </c>
      <c r="B192" s="410">
        <v>26</v>
      </c>
      <c r="C192" s="411" t="s">
        <v>42</v>
      </c>
      <c r="D192" s="352">
        <v>2036451</v>
      </c>
      <c r="E192" s="352">
        <v>1837565</v>
      </c>
      <c r="F192" s="352">
        <v>2196066</v>
      </c>
      <c r="G192" s="367">
        <v>2070751</v>
      </c>
      <c r="H192" s="353">
        <f>D192+E192+F192+G192</f>
        <v>8140833</v>
      </c>
    </row>
    <row r="193" spans="1:8" ht="15">
      <c r="A193" s="412" t="s">
        <v>187</v>
      </c>
      <c r="B193" s="410"/>
      <c r="C193" s="411" t="s">
        <v>43</v>
      </c>
      <c r="D193" s="352"/>
      <c r="E193" s="352"/>
      <c r="F193" s="352"/>
      <c r="G193" s="352"/>
      <c r="H193" s="381"/>
    </row>
    <row r="194" spans="1:8" ht="15">
      <c r="A194" s="412" t="s">
        <v>187</v>
      </c>
      <c r="B194" s="410">
        <v>27</v>
      </c>
      <c r="C194" s="411" t="s">
        <v>44</v>
      </c>
      <c r="D194" s="413">
        <v>4.24</v>
      </c>
      <c r="E194" s="413">
        <v>4.24</v>
      </c>
      <c r="F194" s="413">
        <v>4.24</v>
      </c>
      <c r="G194" s="413">
        <v>4.24</v>
      </c>
      <c r="H194" s="381">
        <f>(D194+E194+F194+G194)/4</f>
        <v>4.24</v>
      </c>
    </row>
    <row r="195" spans="1:8" ht="25.5">
      <c r="A195" s="412" t="s">
        <v>187</v>
      </c>
      <c r="B195" s="410">
        <v>35</v>
      </c>
      <c r="C195" s="411" t="s">
        <v>191</v>
      </c>
      <c r="D195" s="352">
        <f>SUM(D197:D200)</f>
        <v>0</v>
      </c>
      <c r="E195" s="352">
        <f>SUM(E197:E200)</f>
        <v>129</v>
      </c>
      <c r="F195" s="352">
        <f>SUM(F197:F200)</f>
        <v>28</v>
      </c>
      <c r="G195" s="352">
        <f>SUM(G197:G200)</f>
        <v>19</v>
      </c>
      <c r="H195" s="353">
        <f t="shared" si="2"/>
        <v>176</v>
      </c>
    </row>
    <row r="196" spans="1:8" ht="15">
      <c r="A196" s="412" t="s">
        <v>187</v>
      </c>
      <c r="B196" s="410"/>
      <c r="C196" s="411" t="s">
        <v>192</v>
      </c>
      <c r="D196" s="352"/>
      <c r="E196" s="352"/>
      <c r="F196" s="352"/>
      <c r="G196" s="376"/>
      <c r="H196" s="397">
        <f t="shared" si="2"/>
        <v>0</v>
      </c>
    </row>
    <row r="197" spans="1:8" ht="15">
      <c r="A197" s="412" t="s">
        <v>187</v>
      </c>
      <c r="B197" s="244"/>
      <c r="C197" s="417" t="s">
        <v>19</v>
      </c>
      <c r="D197" s="242">
        <v>0</v>
      </c>
      <c r="E197" s="242">
        <v>124</v>
      </c>
      <c r="F197" s="242">
        <v>27</v>
      </c>
      <c r="G197" s="400">
        <v>18</v>
      </c>
      <c r="H197" s="399">
        <f t="shared" si="2"/>
        <v>169</v>
      </c>
    </row>
    <row r="198" spans="1:8" ht="15">
      <c r="A198" s="412" t="s">
        <v>187</v>
      </c>
      <c r="B198" s="244"/>
      <c r="C198" s="417" t="s">
        <v>20</v>
      </c>
      <c r="D198" s="242">
        <v>0</v>
      </c>
      <c r="E198" s="242">
        <v>3</v>
      </c>
      <c r="F198" s="242">
        <v>0</v>
      </c>
      <c r="G198" s="400">
        <v>0</v>
      </c>
      <c r="H198" s="399">
        <f t="shared" si="2"/>
        <v>3</v>
      </c>
    </row>
    <row r="199" spans="1:8" ht="15">
      <c r="A199" s="412" t="s">
        <v>187</v>
      </c>
      <c r="B199" s="244"/>
      <c r="C199" s="417" t="s">
        <v>21</v>
      </c>
      <c r="D199" s="242">
        <v>0</v>
      </c>
      <c r="E199" s="242">
        <v>2</v>
      </c>
      <c r="F199" s="242">
        <v>0</v>
      </c>
      <c r="G199" s="400">
        <v>0</v>
      </c>
      <c r="H199" s="399">
        <f t="shared" si="2"/>
        <v>2</v>
      </c>
    </row>
    <row r="200" spans="1:8" ht="15">
      <c r="A200" s="412" t="s">
        <v>187</v>
      </c>
      <c r="B200" s="244"/>
      <c r="C200" s="417" t="s">
        <v>22</v>
      </c>
      <c r="D200" s="242">
        <v>0</v>
      </c>
      <c r="E200" s="242">
        <v>0</v>
      </c>
      <c r="F200" s="242">
        <v>1</v>
      </c>
      <c r="G200" s="400">
        <v>1</v>
      </c>
      <c r="H200" s="399">
        <f>D200+E200+F200+G200</f>
        <v>2</v>
      </c>
    </row>
    <row r="201" spans="1:8" ht="25.5">
      <c r="A201" s="412" t="s">
        <v>187</v>
      </c>
      <c r="B201" s="410">
        <v>46</v>
      </c>
      <c r="C201" s="411" t="s">
        <v>63</v>
      </c>
      <c r="D201" s="352">
        <v>24</v>
      </c>
      <c r="E201" s="352">
        <v>24</v>
      </c>
      <c r="F201" s="352">
        <v>24</v>
      </c>
      <c r="G201" s="352">
        <v>24</v>
      </c>
      <c r="H201" s="353">
        <v>24</v>
      </c>
    </row>
    <row r="202" spans="1:8" ht="15">
      <c r="A202" s="412" t="s">
        <v>187</v>
      </c>
      <c r="B202" s="410"/>
      <c r="C202" s="417" t="s">
        <v>19</v>
      </c>
      <c r="D202" s="242">
        <v>24</v>
      </c>
      <c r="E202" s="242">
        <v>24</v>
      </c>
      <c r="F202" s="242">
        <v>24</v>
      </c>
      <c r="G202" s="242">
        <v>24</v>
      </c>
      <c r="H202" s="358">
        <v>24</v>
      </c>
    </row>
    <row r="203" spans="1:8" ht="15">
      <c r="A203" s="412" t="s">
        <v>187</v>
      </c>
      <c r="B203" s="410"/>
      <c r="C203" s="417" t="s">
        <v>20</v>
      </c>
      <c r="D203" s="242">
        <v>24</v>
      </c>
      <c r="E203" s="242">
        <v>24</v>
      </c>
      <c r="F203" s="242">
        <v>24</v>
      </c>
      <c r="G203" s="242">
        <v>24</v>
      </c>
      <c r="H203" s="358">
        <v>24</v>
      </c>
    </row>
    <row r="204" spans="1:8" ht="15">
      <c r="A204" s="412" t="s">
        <v>187</v>
      </c>
      <c r="B204" s="410"/>
      <c r="C204" s="417" t="s">
        <v>21</v>
      </c>
      <c r="D204" s="242">
        <v>24</v>
      </c>
      <c r="E204" s="242">
        <v>24</v>
      </c>
      <c r="F204" s="242">
        <v>24</v>
      </c>
      <c r="G204" s="242">
        <v>24</v>
      </c>
      <c r="H204" s="358">
        <v>24</v>
      </c>
    </row>
    <row r="205" spans="1:8" ht="15">
      <c r="A205" s="412" t="s">
        <v>187</v>
      </c>
      <c r="B205" s="410"/>
      <c r="C205" s="417" t="s">
        <v>22</v>
      </c>
      <c r="D205" s="242">
        <v>24</v>
      </c>
      <c r="E205" s="242">
        <v>24</v>
      </c>
      <c r="F205" s="242">
        <v>24</v>
      </c>
      <c r="G205" s="242">
        <v>24</v>
      </c>
      <c r="H205" s="358">
        <v>24</v>
      </c>
    </row>
    <row r="206" spans="1:8" ht="15">
      <c r="A206" s="412" t="s">
        <v>187</v>
      </c>
      <c r="B206" s="410">
        <v>47</v>
      </c>
      <c r="C206" s="418" t="s">
        <v>64</v>
      </c>
      <c r="D206" s="413">
        <v>1299.61</v>
      </c>
      <c r="E206" s="413">
        <v>1299.61</v>
      </c>
      <c r="F206" s="413">
        <v>1299.61</v>
      </c>
      <c r="G206" s="413">
        <v>1299.61</v>
      </c>
      <c r="H206" s="381">
        <f>G206</f>
        <v>1299.61</v>
      </c>
    </row>
    <row r="207" spans="1:8" ht="15">
      <c r="A207" s="412" t="s">
        <v>187</v>
      </c>
      <c r="B207" s="410">
        <v>48</v>
      </c>
      <c r="C207" s="418" t="s">
        <v>65</v>
      </c>
      <c r="D207" s="413">
        <v>1299.61</v>
      </c>
      <c r="E207" s="413">
        <v>1318.11</v>
      </c>
      <c r="F207" s="413">
        <v>1318.11</v>
      </c>
      <c r="G207" s="381">
        <v>1318.12</v>
      </c>
      <c r="H207" s="381">
        <f>G207</f>
        <v>1318.12</v>
      </c>
    </row>
    <row r="208" spans="1:8" ht="15">
      <c r="A208" s="409" t="s">
        <v>187</v>
      </c>
      <c r="B208" s="410">
        <v>49</v>
      </c>
      <c r="C208" s="411" t="s">
        <v>66</v>
      </c>
      <c r="D208" s="352">
        <v>205748</v>
      </c>
      <c r="E208" s="352">
        <v>209493</v>
      </c>
      <c r="F208" s="352">
        <v>210061</v>
      </c>
      <c r="G208" s="367">
        <v>207572</v>
      </c>
      <c r="H208" s="353">
        <f>G208</f>
        <v>207572</v>
      </c>
    </row>
    <row r="209" spans="1:8" ht="25.5">
      <c r="A209" s="412" t="s">
        <v>187</v>
      </c>
      <c r="B209" s="410">
        <v>50</v>
      </c>
      <c r="C209" s="411" t="s">
        <v>67</v>
      </c>
      <c r="D209" s="419">
        <v>0.82</v>
      </c>
      <c r="E209" s="419">
        <v>0.83</v>
      </c>
      <c r="F209" s="419">
        <v>0.83</v>
      </c>
      <c r="G209" s="420">
        <v>0.83</v>
      </c>
      <c r="H209" s="381">
        <f>(D209+E209+F209+G209)/4</f>
        <v>0.8275</v>
      </c>
    </row>
    <row r="210" spans="1:8" ht="15">
      <c r="A210" s="409" t="s">
        <v>187</v>
      </c>
      <c r="B210" s="410">
        <v>60</v>
      </c>
      <c r="C210" s="411" t="s">
        <v>193</v>
      </c>
      <c r="D210" s="413">
        <v>4.8</v>
      </c>
      <c r="E210" s="413">
        <v>4.8</v>
      </c>
      <c r="F210" s="413">
        <v>4.8</v>
      </c>
      <c r="G210" s="413">
        <v>4.8</v>
      </c>
      <c r="H210" s="381">
        <f>(D210+E210+F210+G210)/4</f>
        <v>4.8</v>
      </c>
    </row>
    <row r="211" spans="1:8" ht="90">
      <c r="A211" s="409"/>
      <c r="B211" s="410" t="s">
        <v>206</v>
      </c>
      <c r="C211" s="411" t="s">
        <v>194</v>
      </c>
      <c r="D211" s="413">
        <v>1.54</v>
      </c>
      <c r="E211" s="413">
        <v>1.54</v>
      </c>
      <c r="F211" s="413">
        <v>1.54</v>
      </c>
      <c r="G211" s="413">
        <v>1.54</v>
      </c>
      <c r="H211" s="381">
        <f>(D211+E211+F211+G211)/4</f>
        <v>1.54</v>
      </c>
    </row>
    <row r="212" spans="1:8" ht="179.25">
      <c r="A212" s="412" t="s">
        <v>187</v>
      </c>
      <c r="B212" s="410">
        <v>62</v>
      </c>
      <c r="C212" s="411" t="s">
        <v>96</v>
      </c>
      <c r="D212" s="421">
        <v>1988231</v>
      </c>
      <c r="E212" s="353">
        <v>1935293</v>
      </c>
      <c r="F212" s="352">
        <v>1843624</v>
      </c>
      <c r="G212" s="367">
        <v>1607017</v>
      </c>
      <c r="H212" s="353">
        <f>D212+E212+F212+G212</f>
        <v>7374165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P36"/>
  <sheetViews>
    <sheetView zoomScale="110" zoomScaleNormal="110" workbookViewId="0" topLeftCell="A7">
      <selection activeCell="Q15" sqref="Q15"/>
    </sheetView>
  </sheetViews>
  <sheetFormatPr defaultColWidth="11.421875" defaultRowHeight="12.75"/>
  <cols>
    <col min="1" max="1" width="5.00390625" style="0" customWidth="1"/>
    <col min="2" max="2" width="11.421875" style="0" customWidth="1"/>
    <col min="3" max="3" width="54.421875" style="0" customWidth="1"/>
    <col min="4" max="6" width="7.140625" style="0" customWidth="1"/>
    <col min="7" max="8" width="7.28125" style="0" customWidth="1"/>
    <col min="9" max="9" width="8.421875" style="0" customWidth="1"/>
    <col min="10" max="10" width="4.7109375" style="0" customWidth="1"/>
    <col min="11" max="11" width="7.8515625" style="0" customWidth="1"/>
    <col min="12" max="12" width="5.140625" style="0" customWidth="1"/>
    <col min="13" max="13" width="8.28125" style="0" customWidth="1"/>
    <col min="14" max="14" width="4.57421875" style="0" customWidth="1"/>
    <col min="15" max="15" width="9.28125" style="0" customWidth="1"/>
    <col min="16" max="16" width="4.7109375" style="0" customWidth="1"/>
  </cols>
  <sheetData>
    <row r="3" ht="13.5" thickBot="1"/>
    <row r="4" spans="1:16" ht="21.75" customHeight="1" thickBot="1">
      <c r="A4" s="313" t="s">
        <v>109</v>
      </c>
      <c r="B4" s="314" t="s">
        <v>110</v>
      </c>
      <c r="C4" s="105" t="s">
        <v>144</v>
      </c>
      <c r="D4" s="321" t="s">
        <v>145</v>
      </c>
      <c r="E4" s="322"/>
      <c r="F4" s="322"/>
      <c r="G4" s="322"/>
      <c r="H4" s="323"/>
      <c r="I4" s="320" t="s">
        <v>146</v>
      </c>
      <c r="J4" s="320"/>
      <c r="K4" s="320"/>
      <c r="L4" s="320"/>
      <c r="M4" s="320"/>
      <c r="N4" s="320"/>
      <c r="O4" s="320"/>
      <c r="P4" s="320"/>
    </row>
    <row r="5" spans="1:16" ht="32.25" customHeight="1" thickBot="1">
      <c r="A5" s="313"/>
      <c r="B5" s="315"/>
      <c r="C5" s="105" t="s">
        <v>209</v>
      </c>
      <c r="D5" s="106">
        <v>2018</v>
      </c>
      <c r="E5" s="107">
        <v>2019</v>
      </c>
      <c r="F5" s="107">
        <v>2020</v>
      </c>
      <c r="G5" s="108">
        <v>2021</v>
      </c>
      <c r="H5" s="108">
        <v>2022</v>
      </c>
      <c r="I5" s="422" t="s">
        <v>111</v>
      </c>
      <c r="J5" s="423"/>
      <c r="K5" s="318" t="s">
        <v>142</v>
      </c>
      <c r="L5" s="319"/>
      <c r="M5" s="318" t="s">
        <v>207</v>
      </c>
      <c r="N5" s="319"/>
      <c r="O5" s="324" t="s">
        <v>208</v>
      </c>
      <c r="P5" s="325"/>
    </row>
    <row r="6" spans="1:16" ht="13.5" thickBot="1">
      <c r="A6" s="97">
        <v>1</v>
      </c>
      <c r="B6" s="110">
        <v>6</v>
      </c>
      <c r="C6" s="111" t="s">
        <v>210</v>
      </c>
      <c r="D6" s="112">
        <v>76837</v>
      </c>
      <c r="E6" s="113">
        <v>78399</v>
      </c>
      <c r="F6" s="113">
        <v>79762</v>
      </c>
      <c r="G6" s="114">
        <f>'2021'!G8</f>
        <v>81956</v>
      </c>
      <c r="H6" s="114">
        <v>83370</v>
      </c>
      <c r="I6" s="115">
        <f>(E6/D6)-1</f>
        <v>0.020328747868865182</v>
      </c>
      <c r="J6" s="116" t="s">
        <v>112</v>
      </c>
      <c r="K6" s="115">
        <f>(F6/E6)-1</f>
        <v>0.01738542583451319</v>
      </c>
      <c r="L6" s="116" t="s">
        <v>112</v>
      </c>
      <c r="M6" s="117">
        <f>(G6/F6)-1</f>
        <v>0.027506832827662198</v>
      </c>
      <c r="N6" s="118" t="s">
        <v>112</v>
      </c>
      <c r="O6" s="119">
        <f>(H6/G6)-1</f>
        <v>0.01725316023231982</v>
      </c>
      <c r="P6" s="123" t="s">
        <v>112</v>
      </c>
    </row>
    <row r="7" spans="1:16" ht="13.5" thickBot="1">
      <c r="A7" s="97">
        <v>2</v>
      </c>
      <c r="B7" s="110">
        <v>7</v>
      </c>
      <c r="C7" s="111" t="s">
        <v>211</v>
      </c>
      <c r="D7" s="112">
        <v>1151</v>
      </c>
      <c r="E7" s="113">
        <v>1032</v>
      </c>
      <c r="F7" s="113">
        <v>1239</v>
      </c>
      <c r="G7" s="114">
        <v>1373</v>
      </c>
      <c r="H7" s="114">
        <v>1022</v>
      </c>
      <c r="I7" s="115">
        <f>(E7/D7)-1</f>
        <v>-0.10338835794960899</v>
      </c>
      <c r="J7" s="121" t="s">
        <v>113</v>
      </c>
      <c r="K7" s="115">
        <f>(F7/E7)-1</f>
        <v>0.20058139534883712</v>
      </c>
      <c r="L7" s="116" t="s">
        <v>112</v>
      </c>
      <c r="M7" s="117">
        <f>(G7/F7)-1</f>
        <v>0.10815173527037936</v>
      </c>
      <c r="N7" s="116" t="s">
        <v>112</v>
      </c>
      <c r="O7" s="119">
        <f>(H7/G7)-1</f>
        <v>-0.25564457392571016</v>
      </c>
      <c r="P7" s="424" t="s">
        <v>113</v>
      </c>
    </row>
    <row r="8" spans="1:16" ht="13.5" thickBot="1">
      <c r="A8" s="97">
        <v>3</v>
      </c>
      <c r="B8" s="110">
        <v>51</v>
      </c>
      <c r="C8" s="111" t="s">
        <v>114</v>
      </c>
      <c r="D8" s="112">
        <v>42528</v>
      </c>
      <c r="E8" s="113">
        <v>43949</v>
      </c>
      <c r="F8" s="113">
        <v>44738</v>
      </c>
      <c r="G8" s="114">
        <v>45899</v>
      </c>
      <c r="H8" s="114">
        <v>48198</v>
      </c>
      <c r="I8" s="115">
        <f>(E8/D8)-1</f>
        <v>0.0334132806621521</v>
      </c>
      <c r="J8" s="116" t="s">
        <v>112</v>
      </c>
      <c r="K8" s="115">
        <f>(F8/E8)-1</f>
        <v>0.017952626908462</v>
      </c>
      <c r="L8" s="116" t="s">
        <v>112</v>
      </c>
      <c r="M8" s="117">
        <f>(G8/F8)-1</f>
        <v>0.025951093030533334</v>
      </c>
      <c r="N8" s="118" t="s">
        <v>112</v>
      </c>
      <c r="O8" s="119">
        <f>(H8/G8)-1</f>
        <v>0.05008823721649702</v>
      </c>
      <c r="P8" s="123" t="s">
        <v>112</v>
      </c>
    </row>
    <row r="9" spans="1:16" ht="13.5" thickBot="1">
      <c r="A9" s="97">
        <v>4</v>
      </c>
      <c r="B9" s="110">
        <v>52</v>
      </c>
      <c r="C9" s="111" t="s">
        <v>212</v>
      </c>
      <c r="D9" s="112">
        <v>561</v>
      </c>
      <c r="E9" s="113">
        <v>496</v>
      </c>
      <c r="F9" s="113">
        <v>497</v>
      </c>
      <c r="G9" s="114">
        <v>561</v>
      </c>
      <c r="H9" s="114">
        <v>480</v>
      </c>
      <c r="I9" s="115">
        <f>(E9/D9)-1</f>
        <v>-0.1158645276292335</v>
      </c>
      <c r="J9" s="121" t="s">
        <v>113</v>
      </c>
      <c r="K9" s="115">
        <f>(F9/E9)-1</f>
        <v>0.002016129032258007</v>
      </c>
      <c r="L9" s="116" t="s">
        <v>112</v>
      </c>
      <c r="M9" s="117">
        <f>(G9/F9)-1</f>
        <v>0.1287726358148893</v>
      </c>
      <c r="N9" s="116" t="s">
        <v>112</v>
      </c>
      <c r="O9" s="119">
        <f>(H9/G9)-1</f>
        <v>-0.14438502673796794</v>
      </c>
      <c r="P9" s="424" t="s">
        <v>113</v>
      </c>
    </row>
    <row r="13" ht="13.5" thickBot="1"/>
    <row r="14" spans="1:16" ht="21.75" customHeight="1" thickBot="1">
      <c r="A14" s="313" t="s">
        <v>109</v>
      </c>
      <c r="B14" s="326" t="s">
        <v>110</v>
      </c>
      <c r="C14" s="105" t="s">
        <v>144</v>
      </c>
      <c r="D14" s="320" t="s">
        <v>145</v>
      </c>
      <c r="E14" s="320"/>
      <c r="F14" s="320"/>
      <c r="G14" s="320"/>
      <c r="H14" s="320"/>
      <c r="I14" s="320" t="s">
        <v>146</v>
      </c>
      <c r="J14" s="320"/>
      <c r="K14" s="320"/>
      <c r="L14" s="320"/>
      <c r="M14" s="320"/>
      <c r="N14" s="320"/>
      <c r="O14" s="320"/>
      <c r="P14" s="320"/>
    </row>
    <row r="15" spans="1:16" ht="36" customHeight="1" thickBot="1">
      <c r="A15" s="313"/>
      <c r="B15" s="326"/>
      <c r="C15" s="105" t="s">
        <v>148</v>
      </c>
      <c r="D15" s="106">
        <v>2018</v>
      </c>
      <c r="E15" s="107">
        <v>2019</v>
      </c>
      <c r="F15" s="107">
        <v>2020</v>
      </c>
      <c r="G15" s="108">
        <v>2021</v>
      </c>
      <c r="H15" s="108">
        <v>2022</v>
      </c>
      <c r="I15" s="422" t="s">
        <v>111</v>
      </c>
      <c r="J15" s="423"/>
      <c r="K15" s="425" t="s">
        <v>142</v>
      </c>
      <c r="L15" s="426"/>
      <c r="M15" s="427" t="s">
        <v>198</v>
      </c>
      <c r="N15" s="428"/>
      <c r="O15" s="324" t="s">
        <v>208</v>
      </c>
      <c r="P15" s="325"/>
    </row>
    <row r="16" spans="1:16" ht="15.75" customHeight="1" thickBot="1">
      <c r="A16" s="98">
        <v>1</v>
      </c>
      <c r="B16" s="124">
        <v>54</v>
      </c>
      <c r="C16" s="125" t="s">
        <v>213</v>
      </c>
      <c r="D16" s="112">
        <v>5427</v>
      </c>
      <c r="E16" s="113">
        <v>3964</v>
      </c>
      <c r="F16" s="113">
        <v>4022</v>
      </c>
      <c r="G16" s="114">
        <f>'2021'!G28</f>
        <v>1334</v>
      </c>
      <c r="H16" s="114">
        <v>5180</v>
      </c>
      <c r="I16" s="115">
        <f>(E16/D16)-1</f>
        <v>-0.26957803574718997</v>
      </c>
      <c r="J16" s="121" t="s">
        <v>113</v>
      </c>
      <c r="K16" s="115">
        <f>(F16/E16)-1</f>
        <v>0.014631685166498487</v>
      </c>
      <c r="L16" s="116" t="s">
        <v>112</v>
      </c>
      <c r="M16" s="117">
        <f>(G16/F16)-1</f>
        <v>-0.6683242168075585</v>
      </c>
      <c r="N16" s="118" t="s">
        <v>113</v>
      </c>
      <c r="O16" s="119">
        <f>(H16/G16)-1</f>
        <v>2.8830584707646176</v>
      </c>
      <c r="P16" s="123" t="s">
        <v>112</v>
      </c>
    </row>
    <row r="17" spans="1:16" ht="13.5" thickBot="1">
      <c r="A17" s="98">
        <v>2</v>
      </c>
      <c r="B17" s="124">
        <v>55</v>
      </c>
      <c r="C17" s="125" t="s">
        <v>214</v>
      </c>
      <c r="D17" s="112">
        <v>5427</v>
      </c>
      <c r="E17" s="113">
        <v>5512</v>
      </c>
      <c r="F17" s="113">
        <v>4022</v>
      </c>
      <c r="G17" s="114">
        <f>'[2]Sheet1'!$H$33</f>
        <v>4726</v>
      </c>
      <c r="H17" s="114">
        <v>5180</v>
      </c>
      <c r="I17" s="115">
        <f>(E17/D17)-1</f>
        <v>0.01566242859775202</v>
      </c>
      <c r="J17" s="116" t="s">
        <v>112</v>
      </c>
      <c r="K17" s="115">
        <f>(F17/E17)-1</f>
        <v>-0.2703193033381712</v>
      </c>
      <c r="L17" s="121" t="s">
        <v>113</v>
      </c>
      <c r="M17" s="117">
        <f>(G17/F17)-1</f>
        <v>0.17503729487817</v>
      </c>
      <c r="N17" s="429" t="s">
        <v>112</v>
      </c>
      <c r="O17" s="119">
        <f>(H17/G17)-1</f>
        <v>0.09606432501057971</v>
      </c>
      <c r="P17" s="123" t="s">
        <v>112</v>
      </c>
    </row>
    <row r="18" spans="1:16" ht="26.25" thickBot="1">
      <c r="A18" s="98">
        <v>3</v>
      </c>
      <c r="B18" s="124">
        <v>56</v>
      </c>
      <c r="C18" s="125" t="s">
        <v>215</v>
      </c>
      <c r="D18" s="112">
        <v>3799</v>
      </c>
      <c r="E18" s="113">
        <v>3937</v>
      </c>
      <c r="F18" s="113">
        <v>3017</v>
      </c>
      <c r="G18" s="114">
        <f>'2021'!G38</f>
        <v>1001</v>
      </c>
      <c r="H18" s="114">
        <v>4448</v>
      </c>
      <c r="I18" s="115">
        <f>(E18/D18)-1</f>
        <v>0.03632534877599358</v>
      </c>
      <c r="J18" s="116" t="s">
        <v>112</v>
      </c>
      <c r="K18" s="115">
        <f>(F18/E18)-1</f>
        <v>-0.23368046736093473</v>
      </c>
      <c r="L18" s="121" t="s">
        <v>113</v>
      </c>
      <c r="M18" s="117">
        <f>(G18/F18)-1</f>
        <v>-0.6682134570765661</v>
      </c>
      <c r="N18" s="118" t="s">
        <v>113</v>
      </c>
      <c r="O18" s="119">
        <f>(H18/G18)-1</f>
        <v>3.443556443556443</v>
      </c>
      <c r="P18" s="123" t="s">
        <v>112</v>
      </c>
    </row>
    <row r="19" spans="1:16" ht="26.25" thickBot="1">
      <c r="A19" s="98">
        <v>4</v>
      </c>
      <c r="B19" s="124">
        <v>57</v>
      </c>
      <c r="C19" s="125" t="s">
        <v>216</v>
      </c>
      <c r="D19" s="112">
        <v>4334</v>
      </c>
      <c r="E19" s="113">
        <v>3160</v>
      </c>
      <c r="F19" s="113">
        <v>3017</v>
      </c>
      <c r="G19" s="114">
        <f>'2021'!G43</f>
        <v>1001</v>
      </c>
      <c r="H19" s="114">
        <v>4448</v>
      </c>
      <c r="I19" s="115">
        <f>(E19/D19)-1</f>
        <v>-0.2708814028610983</v>
      </c>
      <c r="J19" s="121" t="s">
        <v>113</v>
      </c>
      <c r="K19" s="115">
        <f>(F19/E19)-1</f>
        <v>-0.045253164556962044</v>
      </c>
      <c r="L19" s="121" t="s">
        <v>113</v>
      </c>
      <c r="M19" s="117">
        <f>(G19/F19)-1</f>
        <v>-0.6682134570765661</v>
      </c>
      <c r="N19" s="118" t="s">
        <v>113</v>
      </c>
      <c r="O19" s="119">
        <f>(H19/G19)-1</f>
        <v>3.443556443556443</v>
      </c>
      <c r="P19" s="123" t="s">
        <v>112</v>
      </c>
    </row>
    <row r="20" spans="1:16" ht="26.25" thickBot="1">
      <c r="A20" s="98">
        <v>5</v>
      </c>
      <c r="B20" s="124">
        <v>58</v>
      </c>
      <c r="C20" s="125" t="s">
        <v>217</v>
      </c>
      <c r="D20" s="112">
        <v>4334</v>
      </c>
      <c r="E20" s="113">
        <v>3173</v>
      </c>
      <c r="F20" s="113">
        <v>3017</v>
      </c>
      <c r="G20" s="114">
        <f>'2021'!G44</f>
        <v>1001</v>
      </c>
      <c r="H20" s="114">
        <v>4448</v>
      </c>
      <c r="I20" s="115">
        <f>(E20/D20)-1</f>
        <v>-0.26788186432856487</v>
      </c>
      <c r="J20" s="121" t="s">
        <v>113</v>
      </c>
      <c r="K20" s="115">
        <f>(F20/E20)-1</f>
        <v>-0.049164828238260294</v>
      </c>
      <c r="L20" s="121" t="s">
        <v>113</v>
      </c>
      <c r="M20" s="117">
        <f>(G20/F20)-1</f>
        <v>-0.6682134570765661</v>
      </c>
      <c r="N20" s="118" t="s">
        <v>113</v>
      </c>
      <c r="O20" s="119">
        <f>(H20/G20)-1</f>
        <v>3.443556443556443</v>
      </c>
      <c r="P20" s="123" t="s">
        <v>112</v>
      </c>
    </row>
    <row r="34" ht="12.75">
      <c r="I34" s="99" t="s">
        <v>136</v>
      </c>
    </row>
    <row r="35" ht="12.75">
      <c r="H35" s="99" t="s">
        <v>143</v>
      </c>
    </row>
    <row r="36" ht="12.75">
      <c r="H36" s="99" t="s">
        <v>150</v>
      </c>
    </row>
  </sheetData>
  <sheetProtection selectLockedCells="1" selectUnlockedCells="1"/>
  <mergeCells count="16">
    <mergeCell ref="A14:A15"/>
    <mergeCell ref="B14:B15"/>
    <mergeCell ref="I15:J15"/>
    <mergeCell ref="K15:L15"/>
    <mergeCell ref="M15:N15"/>
    <mergeCell ref="I14:P14"/>
    <mergeCell ref="D14:H14"/>
    <mergeCell ref="O15:P15"/>
    <mergeCell ref="A4:A5"/>
    <mergeCell ref="B4:B5"/>
    <mergeCell ref="I5:J5"/>
    <mergeCell ref="K5:L5"/>
    <mergeCell ref="M5:N5"/>
    <mergeCell ref="I4:P4"/>
    <mergeCell ref="D4:H4"/>
    <mergeCell ref="O5:P5"/>
  </mergeCells>
  <printOptions/>
  <pageMargins left="0.25" right="0.25" top="0.75" bottom="0.75" header="0.3" footer="0.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P37"/>
  <sheetViews>
    <sheetView zoomScale="110" zoomScaleNormal="110" zoomScalePageLayoutView="0" workbookViewId="0" topLeftCell="A6">
      <selection activeCell="M9" sqref="M9:N9"/>
    </sheetView>
  </sheetViews>
  <sheetFormatPr defaultColWidth="11.421875" defaultRowHeight="12.75"/>
  <cols>
    <col min="1" max="1" width="5.00390625" style="0" customWidth="1"/>
    <col min="2" max="2" width="11.421875" style="0" customWidth="1"/>
    <col min="3" max="3" width="43.421875" style="0" customWidth="1"/>
    <col min="4" max="4" width="10.8515625" style="0" customWidth="1"/>
    <col min="5" max="6" width="10.421875" style="0" customWidth="1"/>
    <col min="7" max="8" width="11.28125" style="0" customWidth="1"/>
    <col min="9" max="9" width="9.421875" style="0" customWidth="1"/>
    <col min="10" max="10" width="4.00390625" style="0" customWidth="1"/>
    <col min="11" max="11" width="8.421875" style="0" customWidth="1"/>
    <col min="12" max="12" width="5.7109375" style="0" customWidth="1"/>
    <col min="13" max="13" width="8.140625" style="0" customWidth="1"/>
    <col min="14" max="14" width="5.00390625" style="0" customWidth="1"/>
    <col min="15" max="15" width="8.140625" style="0" customWidth="1"/>
    <col min="16" max="16" width="4.57421875" style="0" customWidth="1"/>
  </cols>
  <sheetData>
    <row r="7" ht="13.5" thickBot="1">
      <c r="P7" s="100"/>
    </row>
    <row r="8" spans="1:16" ht="21.75" customHeight="1" thickBot="1">
      <c r="A8" s="326" t="s">
        <v>109</v>
      </c>
      <c r="B8" s="326" t="s">
        <v>110</v>
      </c>
      <c r="C8" s="105" t="s">
        <v>144</v>
      </c>
      <c r="D8" s="321" t="s">
        <v>145</v>
      </c>
      <c r="E8" s="322"/>
      <c r="F8" s="322"/>
      <c r="G8" s="322"/>
      <c r="H8" s="323"/>
      <c r="I8" s="320" t="s">
        <v>146</v>
      </c>
      <c r="J8" s="320"/>
      <c r="K8" s="320"/>
      <c r="L8" s="320"/>
      <c r="M8" s="320"/>
      <c r="N8" s="320"/>
      <c r="O8" s="320"/>
      <c r="P8" s="320"/>
    </row>
    <row r="9" spans="1:16" ht="32.25" customHeight="1" thickBot="1">
      <c r="A9" s="326"/>
      <c r="B9" s="326"/>
      <c r="C9" s="105" t="s">
        <v>147</v>
      </c>
      <c r="D9" s="106">
        <v>2018</v>
      </c>
      <c r="E9" s="107">
        <v>2019</v>
      </c>
      <c r="F9" s="107">
        <v>2020</v>
      </c>
      <c r="G9" s="108">
        <v>2021</v>
      </c>
      <c r="H9" s="108">
        <v>2022</v>
      </c>
      <c r="I9" s="422" t="s">
        <v>111</v>
      </c>
      <c r="J9" s="423"/>
      <c r="K9" s="425" t="s">
        <v>142</v>
      </c>
      <c r="L9" s="426"/>
      <c r="M9" s="427" t="s">
        <v>198</v>
      </c>
      <c r="N9" s="428"/>
      <c r="O9" s="324" t="s">
        <v>208</v>
      </c>
      <c r="P9" s="325"/>
    </row>
    <row r="10" spans="1:16" ht="13.5" thickBot="1">
      <c r="A10" s="109">
        <v>1</v>
      </c>
      <c r="B10" s="110">
        <v>8</v>
      </c>
      <c r="C10" s="111" t="s">
        <v>115</v>
      </c>
      <c r="D10" s="112">
        <v>78031</v>
      </c>
      <c r="E10" s="113">
        <v>79803</v>
      </c>
      <c r="F10" s="113">
        <v>81165</v>
      </c>
      <c r="G10" s="114">
        <v>83398</v>
      </c>
      <c r="H10" s="114">
        <v>84623</v>
      </c>
      <c r="I10" s="115">
        <f aca="true" t="shared" si="0" ref="I10:I22">(E10/D10)-1</f>
        <v>0.022708923376606682</v>
      </c>
      <c r="J10" s="116" t="s">
        <v>112</v>
      </c>
      <c r="K10" s="115">
        <f aca="true" t="shared" si="1" ref="K10:K22">(F10/E10)-1</f>
        <v>0.017067027555355052</v>
      </c>
      <c r="L10" s="116" t="s">
        <v>112</v>
      </c>
      <c r="M10" s="117">
        <f aca="true" t="shared" si="2" ref="M10:M22">(G10/F10)-1</f>
        <v>0.027511858559724045</v>
      </c>
      <c r="N10" s="118" t="s">
        <v>112</v>
      </c>
      <c r="O10" s="119">
        <f>(H10/G10)-1</f>
        <v>0.014688601645123311</v>
      </c>
      <c r="P10" s="120" t="s">
        <v>112</v>
      </c>
    </row>
    <row r="11" spans="1:16" ht="13.5" thickBot="1">
      <c r="A11" s="109">
        <v>2</v>
      </c>
      <c r="B11" s="110">
        <v>9</v>
      </c>
      <c r="C11" s="111" t="s">
        <v>116</v>
      </c>
      <c r="D11" s="112">
        <v>37</v>
      </c>
      <c r="E11" s="113">
        <v>138</v>
      </c>
      <c r="F11" s="113">
        <v>167</v>
      </c>
      <c r="G11" s="114">
        <v>28</v>
      </c>
      <c r="H11" s="114">
        <v>27</v>
      </c>
      <c r="I11" s="115">
        <f t="shared" si="0"/>
        <v>2.72972972972973</v>
      </c>
      <c r="J11" s="116" t="s">
        <v>112</v>
      </c>
      <c r="K11" s="115">
        <f t="shared" si="1"/>
        <v>0.21014492753623193</v>
      </c>
      <c r="L11" s="116" t="s">
        <v>112</v>
      </c>
      <c r="M11" s="117">
        <f t="shared" si="2"/>
        <v>-0.8323353293413174</v>
      </c>
      <c r="N11" s="118" t="s">
        <v>113</v>
      </c>
      <c r="O11" s="119">
        <f aca="true" t="shared" si="3" ref="O11:O21">(H11/G11)-1</f>
        <v>-0.0357142857142857</v>
      </c>
      <c r="P11" s="120" t="s">
        <v>113</v>
      </c>
    </row>
    <row r="12" spans="1:16" ht="13.5" thickBot="1">
      <c r="A12" s="109">
        <v>3</v>
      </c>
      <c r="B12" s="110">
        <v>10</v>
      </c>
      <c r="C12" s="111" t="s">
        <v>26</v>
      </c>
      <c r="D12" s="112">
        <v>1151</v>
      </c>
      <c r="E12" s="113">
        <v>977</v>
      </c>
      <c r="F12" s="113">
        <v>1239</v>
      </c>
      <c r="G12" s="114">
        <v>1371</v>
      </c>
      <c r="H12" s="114">
        <v>1020</v>
      </c>
      <c r="I12" s="115">
        <f t="shared" si="0"/>
        <v>-0.15117289313640314</v>
      </c>
      <c r="J12" s="118" t="s">
        <v>113</v>
      </c>
      <c r="K12" s="115">
        <f t="shared" si="1"/>
        <v>0.2681678607983624</v>
      </c>
      <c r="L12" s="116" t="s">
        <v>112</v>
      </c>
      <c r="M12" s="117">
        <f t="shared" si="2"/>
        <v>0.10653753026634383</v>
      </c>
      <c r="N12" s="103" t="s">
        <v>112</v>
      </c>
      <c r="O12" s="119">
        <f t="shared" si="3"/>
        <v>-0.25601750547045954</v>
      </c>
      <c r="P12" s="120" t="s">
        <v>113</v>
      </c>
    </row>
    <row r="13" spans="1:16" ht="13.5" thickBot="1">
      <c r="A13" s="109">
        <v>4</v>
      </c>
      <c r="B13" s="110">
        <v>11</v>
      </c>
      <c r="C13" s="111" t="s">
        <v>27</v>
      </c>
      <c r="D13" s="112">
        <v>1036</v>
      </c>
      <c r="E13" s="113">
        <v>732</v>
      </c>
      <c r="F13" s="113">
        <v>930</v>
      </c>
      <c r="G13" s="114">
        <v>1028</v>
      </c>
      <c r="H13" s="114">
        <v>765</v>
      </c>
      <c r="I13" s="115">
        <f t="shared" si="0"/>
        <v>-0.2934362934362934</v>
      </c>
      <c r="J13" s="118" t="s">
        <v>113</v>
      </c>
      <c r="K13" s="115">
        <f t="shared" si="1"/>
        <v>0.2704918032786885</v>
      </c>
      <c r="L13" s="116" t="s">
        <v>112</v>
      </c>
      <c r="M13" s="117">
        <f t="shared" si="2"/>
        <v>0.10537634408602159</v>
      </c>
      <c r="N13" s="103" t="s">
        <v>112</v>
      </c>
      <c r="O13" s="119">
        <f t="shared" si="3"/>
        <v>-0.25583657587548636</v>
      </c>
      <c r="P13" s="120" t="s">
        <v>113</v>
      </c>
    </row>
    <row r="14" spans="1:16" ht="28.5" customHeight="1" thickBot="1">
      <c r="A14" s="109">
        <v>5</v>
      </c>
      <c r="B14" s="110">
        <v>12</v>
      </c>
      <c r="C14" s="122" t="s">
        <v>28</v>
      </c>
      <c r="D14" s="112">
        <v>75720</v>
      </c>
      <c r="E14" s="113">
        <v>78367</v>
      </c>
      <c r="F14" s="113">
        <v>79595</v>
      </c>
      <c r="G14" s="114">
        <v>81928</v>
      </c>
      <c r="H14" s="114">
        <v>83343</v>
      </c>
      <c r="I14" s="115">
        <f t="shared" si="0"/>
        <v>0.03495773903856314</v>
      </c>
      <c r="J14" s="116" t="s">
        <v>112</v>
      </c>
      <c r="K14" s="115">
        <f t="shared" si="1"/>
        <v>0.015669861038447364</v>
      </c>
      <c r="L14" s="116" t="s">
        <v>112</v>
      </c>
      <c r="M14" s="117">
        <f t="shared" si="2"/>
        <v>0.029310886362208688</v>
      </c>
      <c r="N14" s="118" t="s">
        <v>112</v>
      </c>
      <c r="O14" s="119">
        <f t="shared" si="3"/>
        <v>0.01727126257201439</v>
      </c>
      <c r="P14" s="120" t="s">
        <v>112</v>
      </c>
    </row>
    <row r="15" spans="1:16" ht="13.5" thickBot="1">
      <c r="A15" s="109">
        <v>6</v>
      </c>
      <c r="B15" s="110">
        <v>20</v>
      </c>
      <c r="C15" s="111" t="s">
        <v>36</v>
      </c>
      <c r="D15" s="112">
        <v>12859865</v>
      </c>
      <c r="E15" s="113">
        <v>12990884</v>
      </c>
      <c r="F15" s="113">
        <v>13164224</v>
      </c>
      <c r="G15" s="114">
        <v>13500736</v>
      </c>
      <c r="H15" s="114">
        <v>12634929</v>
      </c>
      <c r="I15" s="115">
        <f t="shared" si="0"/>
        <v>0.01018820959629041</v>
      </c>
      <c r="J15" s="116" t="s">
        <v>112</v>
      </c>
      <c r="K15" s="115">
        <f t="shared" si="1"/>
        <v>0.013343202818222322</v>
      </c>
      <c r="L15" s="116" t="s">
        <v>112</v>
      </c>
      <c r="M15" s="117">
        <f t="shared" si="2"/>
        <v>0.025562615768312646</v>
      </c>
      <c r="N15" s="118" t="s">
        <v>112</v>
      </c>
      <c r="O15" s="119">
        <f t="shared" si="3"/>
        <v>-0.06413035555987467</v>
      </c>
      <c r="P15" s="120" t="s">
        <v>113</v>
      </c>
    </row>
    <row r="16" spans="1:16" ht="13.5" thickBot="1">
      <c r="A16" s="109">
        <v>7</v>
      </c>
      <c r="B16" s="110">
        <v>21</v>
      </c>
      <c r="C16" s="111" t="s">
        <v>37</v>
      </c>
      <c r="D16" s="112">
        <v>9897785</v>
      </c>
      <c r="E16" s="113">
        <v>10147633</v>
      </c>
      <c r="F16" s="113">
        <v>8648638</v>
      </c>
      <c r="G16" s="114">
        <v>6930677</v>
      </c>
      <c r="H16" s="114">
        <v>6635815</v>
      </c>
      <c r="I16" s="115">
        <f t="shared" si="0"/>
        <v>0.025242819479307732</v>
      </c>
      <c r="J16" s="116" t="s">
        <v>112</v>
      </c>
      <c r="K16" s="115">
        <f t="shared" si="1"/>
        <v>-0.14771868474155503</v>
      </c>
      <c r="L16" s="118" t="s">
        <v>113</v>
      </c>
      <c r="M16" s="117">
        <f t="shared" si="2"/>
        <v>-0.19863948519986618</v>
      </c>
      <c r="N16" s="118" t="s">
        <v>113</v>
      </c>
      <c r="O16" s="119">
        <f t="shared" si="3"/>
        <v>-0.0425444729281137</v>
      </c>
      <c r="P16" s="120" t="s">
        <v>113</v>
      </c>
    </row>
    <row r="17" spans="1:16" ht="13.5" thickBot="1">
      <c r="A17" s="109">
        <v>8</v>
      </c>
      <c r="B17" s="110">
        <v>22</v>
      </c>
      <c r="C17" s="111" t="s">
        <v>38</v>
      </c>
      <c r="D17" s="112">
        <v>12859865</v>
      </c>
      <c r="E17" s="113">
        <v>12990884</v>
      </c>
      <c r="F17" s="113">
        <v>13164224</v>
      </c>
      <c r="G17" s="114">
        <v>13500736</v>
      </c>
      <c r="H17" s="114">
        <v>12634929</v>
      </c>
      <c r="I17" s="115">
        <f t="shared" si="0"/>
        <v>0.01018820959629041</v>
      </c>
      <c r="J17" s="116" t="s">
        <v>112</v>
      </c>
      <c r="K17" s="115">
        <f t="shared" si="1"/>
        <v>0.013343202818222322</v>
      </c>
      <c r="L17" s="116" t="s">
        <v>112</v>
      </c>
      <c r="M17" s="117">
        <f t="shared" si="2"/>
        <v>0.025562615768312646</v>
      </c>
      <c r="N17" s="118" t="s">
        <v>112</v>
      </c>
      <c r="O17" s="119">
        <f t="shared" si="3"/>
        <v>-0.06413035555987467</v>
      </c>
      <c r="P17" s="120" t="s">
        <v>113</v>
      </c>
    </row>
    <row r="18" spans="1:16" ht="13.5" thickBot="1">
      <c r="A18" s="109">
        <v>9</v>
      </c>
      <c r="B18" s="110">
        <v>25</v>
      </c>
      <c r="C18" s="111" t="s">
        <v>41</v>
      </c>
      <c r="D18" s="112">
        <v>22255095</v>
      </c>
      <c r="E18" s="113">
        <v>22383947</v>
      </c>
      <c r="F18" s="113">
        <v>23231260</v>
      </c>
      <c r="G18" s="114">
        <v>23144019</v>
      </c>
      <c r="H18" s="114">
        <v>22436343</v>
      </c>
      <c r="I18" s="115">
        <f t="shared" si="0"/>
        <v>0.005789775330098612</v>
      </c>
      <c r="J18" s="116" t="s">
        <v>112</v>
      </c>
      <c r="K18" s="115">
        <f t="shared" si="1"/>
        <v>0.03785360106508473</v>
      </c>
      <c r="L18" s="116" t="s">
        <v>112</v>
      </c>
      <c r="M18" s="117">
        <f t="shared" si="2"/>
        <v>-0.0037553279503564907</v>
      </c>
      <c r="N18" s="118" t="s">
        <v>113</v>
      </c>
      <c r="O18" s="119">
        <f t="shared" si="3"/>
        <v>-0.030577057511057215</v>
      </c>
      <c r="P18" s="120" t="s">
        <v>113</v>
      </c>
    </row>
    <row r="19" spans="1:16" ht="13.5" thickBot="1">
      <c r="A19" s="109">
        <v>10</v>
      </c>
      <c r="B19" s="110">
        <v>28</v>
      </c>
      <c r="C19" s="111" t="s">
        <v>117</v>
      </c>
      <c r="D19" s="112">
        <v>82562792</v>
      </c>
      <c r="E19" s="113">
        <v>95329389</v>
      </c>
      <c r="F19" s="113">
        <v>96658838</v>
      </c>
      <c r="G19" s="114">
        <v>100575703</v>
      </c>
      <c r="H19" s="114">
        <v>116163212</v>
      </c>
      <c r="I19" s="115">
        <f t="shared" si="0"/>
        <v>0.15462893987402948</v>
      </c>
      <c r="J19" s="116" t="s">
        <v>112</v>
      </c>
      <c r="K19" s="115">
        <f t="shared" si="1"/>
        <v>0.013945846227966463</v>
      </c>
      <c r="L19" s="116" t="s">
        <v>112</v>
      </c>
      <c r="M19" s="117">
        <f t="shared" si="2"/>
        <v>0.04052257487308086</v>
      </c>
      <c r="N19" s="118" t="s">
        <v>112</v>
      </c>
      <c r="O19" s="119">
        <f t="shared" si="3"/>
        <v>0.15498284908831317</v>
      </c>
      <c r="P19" s="120" t="s">
        <v>112</v>
      </c>
    </row>
    <row r="20" spans="1:16" ht="13.5" thickBot="1">
      <c r="A20" s="109">
        <v>11</v>
      </c>
      <c r="B20" s="110">
        <v>29</v>
      </c>
      <c r="C20" s="111" t="s">
        <v>46</v>
      </c>
      <c r="D20" s="431">
        <v>83139242</v>
      </c>
      <c r="E20" s="113">
        <v>95020285</v>
      </c>
      <c r="F20" s="113">
        <v>96418053</v>
      </c>
      <c r="G20" s="114">
        <v>100206047</v>
      </c>
      <c r="H20" s="114">
        <v>118703084</v>
      </c>
      <c r="I20" s="115">
        <f t="shared" si="0"/>
        <v>0.14290535629372236</v>
      </c>
      <c r="J20" s="116" t="s">
        <v>112</v>
      </c>
      <c r="K20" s="115">
        <f t="shared" si="1"/>
        <v>0.014710206352254174</v>
      </c>
      <c r="L20" s="116" t="s">
        <v>112</v>
      </c>
      <c r="M20" s="117">
        <f t="shared" si="2"/>
        <v>0.039287186187010104</v>
      </c>
      <c r="N20" s="118" t="s">
        <v>112</v>
      </c>
      <c r="O20" s="119">
        <f t="shared" si="3"/>
        <v>0.18459002778544886</v>
      </c>
      <c r="P20" s="120" t="s">
        <v>112</v>
      </c>
    </row>
    <row r="21" spans="1:16" ht="13.5" thickBot="1">
      <c r="A21" s="109">
        <v>12</v>
      </c>
      <c r="B21" s="110">
        <v>59</v>
      </c>
      <c r="C21" s="444" t="s">
        <v>79</v>
      </c>
      <c r="D21" s="447">
        <v>9944552</v>
      </c>
      <c r="E21" s="443">
        <v>12283999</v>
      </c>
      <c r="F21" s="183">
        <v>12702642</v>
      </c>
      <c r="G21" s="432">
        <v>9952180</v>
      </c>
      <c r="H21" s="432">
        <v>9299157</v>
      </c>
      <c r="I21" s="433">
        <f t="shared" si="0"/>
        <v>0.2352491092610305</v>
      </c>
      <c r="J21" s="434" t="s">
        <v>112</v>
      </c>
      <c r="K21" s="433">
        <f t="shared" si="1"/>
        <v>0.03408035119507913</v>
      </c>
      <c r="L21" s="434" t="s">
        <v>112</v>
      </c>
      <c r="M21" s="435">
        <f t="shared" si="2"/>
        <v>-0.216526766636421</v>
      </c>
      <c r="N21" s="436" t="s">
        <v>113</v>
      </c>
      <c r="O21" s="437">
        <f t="shared" si="3"/>
        <v>-0.06561607607579445</v>
      </c>
      <c r="P21" s="120" t="s">
        <v>113</v>
      </c>
    </row>
    <row r="22" spans="1:16" ht="13.5" thickBot="1">
      <c r="A22" s="101">
        <v>13</v>
      </c>
      <c r="B22" s="102">
        <v>61</v>
      </c>
      <c r="C22" s="445" t="s">
        <v>81</v>
      </c>
      <c r="D22" s="446">
        <v>35032617</v>
      </c>
      <c r="E22" s="448">
        <v>42261551</v>
      </c>
      <c r="F22" s="449">
        <v>45480677</v>
      </c>
      <c r="G22" s="450">
        <v>42496906</v>
      </c>
      <c r="H22" s="450">
        <v>49335973</v>
      </c>
      <c r="I22" s="451">
        <f t="shared" si="0"/>
        <v>0.20634867215315378</v>
      </c>
      <c r="J22" s="439" t="s">
        <v>112</v>
      </c>
      <c r="K22" s="438">
        <f t="shared" si="1"/>
        <v>0.07617150634154446</v>
      </c>
      <c r="L22" s="439" t="s">
        <v>112</v>
      </c>
      <c r="M22" s="440">
        <f t="shared" si="2"/>
        <v>-0.06560524593774186</v>
      </c>
      <c r="N22" s="441" t="s">
        <v>113</v>
      </c>
      <c r="O22" s="442">
        <f>(H22/G22)-1</f>
        <v>0.16093093930179303</v>
      </c>
      <c r="P22" s="430" t="s">
        <v>112</v>
      </c>
    </row>
    <row r="35" spans="10:12" ht="12.75">
      <c r="J35" s="99" t="s">
        <v>136</v>
      </c>
      <c r="L35" s="99"/>
    </row>
    <row r="36" spans="9:12" ht="12.75">
      <c r="I36" s="99" t="s">
        <v>143</v>
      </c>
      <c r="L36" s="99"/>
    </row>
    <row r="37" spans="9:12" ht="12.75">
      <c r="I37" s="99" t="s">
        <v>150</v>
      </c>
      <c r="L37" s="99"/>
    </row>
  </sheetData>
  <sheetProtection selectLockedCells="1" selectUnlockedCells="1"/>
  <mergeCells count="8">
    <mergeCell ref="A8:A9"/>
    <mergeCell ref="B8:B9"/>
    <mergeCell ref="I9:J9"/>
    <mergeCell ref="K9:L9"/>
    <mergeCell ref="M9:N9"/>
    <mergeCell ref="I8:P8"/>
    <mergeCell ref="O9:P9"/>
    <mergeCell ref="D8:H8"/>
  </mergeCells>
  <printOptions/>
  <pageMargins left="0.3326388888888889" right="0.3326388888888889" top="0.44999999999999996" bottom="0.3909722222222222" header="0.2125" footer="0.15347222222222223"/>
  <pageSetup horizontalDpi="300" verticalDpi="300" orientation="landscape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Katy</cp:lastModifiedBy>
  <cp:lastPrinted>2023-03-09T11:22:49Z</cp:lastPrinted>
  <dcterms:modified xsi:type="dcterms:W3CDTF">2023-03-09T11:41:11Z</dcterms:modified>
  <cp:category/>
  <cp:version/>
  <cp:contentType/>
  <cp:contentStatus/>
</cp:coreProperties>
</file>