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tabRatio="500" firstSheet="7" activeTab="11"/>
  </bookViews>
  <sheets>
    <sheet name="total 2016" sheetId="1" r:id="rId1"/>
    <sheet name="total 2017" sheetId="2" r:id="rId2"/>
    <sheet name="Total 2018" sheetId="3" r:id="rId3"/>
    <sheet name="Total 2019" sheetId="4" r:id="rId4"/>
    <sheet name="2020" sheetId="5" r:id="rId5"/>
    <sheet name="2021" sheetId="6" r:id="rId6"/>
    <sheet name="indicatori a)+b)" sheetId="7" r:id="rId7"/>
    <sheet name="indicatori c)" sheetId="8" r:id="rId8"/>
    <sheet name="indicatori d)" sheetId="9" r:id="rId9"/>
    <sheet name="indicatori e)" sheetId="10" r:id="rId10"/>
    <sheet name="indicatori f)" sheetId="11" r:id="rId11"/>
    <sheet name="alti indicatori" sheetId="12" r:id="rId12"/>
  </sheets>
  <externalReferences>
    <externalReference r:id="rId15"/>
    <externalReference r:id="rId16"/>
  </externalReferences>
  <definedNames>
    <definedName name="_xlnm._FilterDatabase" localSheetId="0" hidden="1">'total 2016'!$A$8:$I$213</definedName>
    <definedName name="_xlnm._FilterDatabase" localSheetId="0">'total 2016'!$A$8:$I$8</definedName>
    <definedName name="_xlnm._FilterDatabase" localSheetId="1">'total 2017'!$A$8:$C$8</definedName>
    <definedName name="_xlnm.Print_Area" localSheetId="0">'total 2016'!$A$4:$I$229</definedName>
    <definedName name="_xlnm.Print_Area" localSheetId="1">'total 2017'!$A$4:$C$233</definedName>
    <definedName name="_xlnm.Print_Titles" localSheetId="0">'total 2016'!$7:$8</definedName>
    <definedName name="_xlnm.Print_Titles" localSheetId="1">'total 2017'!$7:$8</definedName>
    <definedName name="Excel_BuiltIn__FilterDatabase" localSheetId="1">'total 2017'!$A$8:$C$8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158" authorId="0">
      <text>
        <r>
          <rPr>
            <b/>
            <sz val="9"/>
            <color indexed="8"/>
            <rFont val="Tahoma"/>
            <family val="2"/>
          </rPr>
          <t xml:space="preserve">Anca Bulzan:
</t>
        </r>
        <r>
          <rPr>
            <sz val="9"/>
            <color indexed="8"/>
            <rFont val="Tahoma"/>
            <family val="2"/>
          </rPr>
          <t>Dep.Proiectari</t>
        </r>
      </text>
    </comment>
    <comment ref="B161" authorId="0">
      <text>
        <r>
          <rPr>
            <b/>
            <sz val="9"/>
            <color indexed="8"/>
            <rFont val="Tahoma"/>
            <family val="2"/>
          </rPr>
          <t xml:space="preserve">Anca Bulzan:
</t>
        </r>
        <r>
          <rPr>
            <sz val="9"/>
            <color indexed="8"/>
            <rFont val="Tahoma"/>
            <family val="2"/>
          </rPr>
          <t>Dep.Avize</t>
        </r>
      </text>
    </comment>
    <comment ref="B176" authorId="0">
      <text>
        <r>
          <rPr>
            <b/>
            <sz val="9"/>
            <color indexed="8"/>
            <rFont val="Tahoma"/>
            <family val="2"/>
          </rPr>
          <t xml:space="preserve">Anca Bulzan:
</t>
        </r>
        <r>
          <rPr>
            <sz val="9"/>
            <color indexed="8"/>
            <rFont val="Tahoma"/>
            <family val="2"/>
          </rPr>
          <t>Dep.Contracte</t>
        </r>
      </text>
    </comment>
    <comment ref="B197" authorId="0">
      <text>
        <r>
          <rPr>
            <b/>
            <sz val="9"/>
            <color indexed="8"/>
            <rFont val="Tahoma"/>
            <family val="2"/>
          </rPr>
          <t xml:space="preserve">Anca Bulzan:
</t>
        </r>
        <r>
          <rPr>
            <sz val="9"/>
            <color indexed="8"/>
            <rFont val="Tahoma"/>
            <family val="2"/>
          </rPr>
          <t>Dep.Calitate Mediu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C20" authorId="0">
      <text>
        <r>
          <rPr>
            <b/>
            <sz val="9"/>
            <color indexed="8"/>
            <rFont val="Tahoma"/>
            <family val="2"/>
          </rPr>
          <t xml:space="preserve">Anca Bulzan:
</t>
        </r>
        <r>
          <rPr>
            <sz val="9"/>
            <color indexed="8"/>
            <rFont val="Tahoma"/>
            <family val="2"/>
          </rPr>
          <t>Dep.Calitate Mediu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C21" authorId="0">
      <text>
        <r>
          <rPr>
            <b/>
            <sz val="9"/>
            <color indexed="8"/>
            <rFont val="Tahoma"/>
            <family val="2"/>
          </rPr>
          <t xml:space="preserve">Anca Bulzan:
</t>
        </r>
        <r>
          <rPr>
            <sz val="9"/>
            <color indexed="8"/>
            <rFont val="Tahoma"/>
            <family val="2"/>
          </rPr>
          <t>Dep.Proiectari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158" authorId="0">
      <text>
        <r>
          <rPr>
            <b/>
            <sz val="9"/>
            <color indexed="8"/>
            <rFont val="Tahoma"/>
            <family val="2"/>
          </rPr>
          <t xml:space="preserve">Anca Bulzan:
</t>
        </r>
        <r>
          <rPr>
            <sz val="9"/>
            <color indexed="8"/>
            <rFont val="Tahoma"/>
            <family val="2"/>
          </rPr>
          <t>Dep.Proiectari</t>
        </r>
      </text>
    </comment>
    <comment ref="B161" authorId="0">
      <text>
        <r>
          <rPr>
            <b/>
            <sz val="9"/>
            <color indexed="8"/>
            <rFont val="Tahoma"/>
            <family val="2"/>
          </rPr>
          <t xml:space="preserve">Anca Bulzan:
</t>
        </r>
        <r>
          <rPr>
            <sz val="9"/>
            <color indexed="8"/>
            <rFont val="Tahoma"/>
            <family val="2"/>
          </rPr>
          <t>Dep.Avize</t>
        </r>
      </text>
    </comment>
    <comment ref="B176" authorId="0">
      <text>
        <r>
          <rPr>
            <b/>
            <sz val="9"/>
            <color indexed="8"/>
            <rFont val="Tahoma"/>
            <family val="2"/>
          </rPr>
          <t xml:space="preserve">Anca Bulzan:
</t>
        </r>
        <r>
          <rPr>
            <sz val="9"/>
            <color indexed="8"/>
            <rFont val="Tahoma"/>
            <family val="2"/>
          </rPr>
          <t>Dep.Contracte</t>
        </r>
      </text>
    </comment>
    <comment ref="B197" authorId="0">
      <text>
        <r>
          <rPr>
            <b/>
            <sz val="9"/>
            <color indexed="8"/>
            <rFont val="Tahoma"/>
            <family val="2"/>
          </rPr>
          <t xml:space="preserve">Anca Bulzan:
</t>
        </r>
        <r>
          <rPr>
            <sz val="9"/>
            <color indexed="8"/>
            <rFont val="Tahoma"/>
            <family val="2"/>
          </rPr>
          <t>Dep.Calitate Mediu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13" authorId="0">
      <text>
        <r>
          <rPr>
            <b/>
            <sz val="9"/>
            <color indexed="8"/>
            <rFont val="Tahoma"/>
            <family val="2"/>
          </rPr>
          <t xml:space="preserve">Anca Bulzan:
</t>
        </r>
        <r>
          <rPr>
            <sz val="9"/>
            <color indexed="8"/>
            <rFont val="Tahoma"/>
            <family val="2"/>
          </rPr>
          <t>fara bransamente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B13" authorId="0">
      <text>
        <r>
          <rPr>
            <b/>
            <sz val="9"/>
            <color indexed="8"/>
            <rFont val="Tahoma"/>
            <family val="2"/>
          </rPr>
          <t xml:space="preserve">Anca Bulzan:
</t>
        </r>
        <r>
          <rPr>
            <sz val="9"/>
            <color indexed="8"/>
            <rFont val="Tahoma"/>
            <family val="2"/>
          </rPr>
          <t>fara bransamente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C8" authorId="0">
      <text>
        <r>
          <rPr>
            <b/>
            <sz val="9"/>
            <color indexed="8"/>
            <rFont val="Tahoma"/>
            <family val="2"/>
          </rPr>
          <t xml:space="preserve">Anca Bulzan:
</t>
        </r>
        <r>
          <rPr>
            <sz val="9"/>
            <color indexed="8"/>
            <rFont val="Tahoma"/>
            <family val="2"/>
          </rPr>
          <t>Dep.Avize</t>
        </r>
      </text>
    </comment>
    <comment ref="C16" authorId="0">
      <text>
        <r>
          <rPr>
            <b/>
            <sz val="9"/>
            <color indexed="8"/>
            <rFont val="Tahoma"/>
            <family val="2"/>
          </rPr>
          <t xml:space="preserve">Anca Bulzan:
</t>
        </r>
        <r>
          <rPr>
            <sz val="9"/>
            <color indexed="8"/>
            <rFont val="Tahoma"/>
            <family val="2"/>
          </rPr>
          <t>Dep.Contracte</t>
        </r>
      </text>
    </comment>
  </commentList>
</comments>
</file>

<file path=xl/sharedStrings.xml><?xml version="1.0" encoding="utf-8"?>
<sst xmlns="http://schemas.openxmlformats.org/spreadsheetml/2006/main" count="2468" uniqueCount="212">
  <si>
    <t>TOTAL S.C.COMPANIA DE APA ARAD S.A.</t>
  </si>
  <si>
    <t>01.01.2016-31.12.2016</t>
  </si>
  <si>
    <t>Nr. crt.</t>
  </si>
  <si>
    <t>INDICATORI</t>
  </si>
  <si>
    <t>TOTAL</t>
  </si>
  <si>
    <t>Sold</t>
  </si>
  <si>
    <t xml:space="preserve">Total+sold </t>
  </si>
  <si>
    <t xml:space="preserve">Total </t>
  </si>
  <si>
    <t xml:space="preserve">Propunere </t>
  </si>
  <si>
    <t xml:space="preserve">S.C.CA Arad </t>
  </si>
  <si>
    <t>check</t>
  </si>
  <si>
    <t>cumulat la trim.3</t>
  </si>
  <si>
    <t>Tinta Indicator</t>
  </si>
  <si>
    <t>Numarul total de locuitori din aria deservita cf.datelor statistice</t>
  </si>
  <si>
    <t>Numar populatie deservita</t>
  </si>
  <si>
    <t>Lungimea totala a strazilor</t>
  </si>
  <si>
    <t>Lungimea retelei de distributie la inceputul anului</t>
  </si>
  <si>
    <t>Lungimea retelei de distributie la finele perioadei</t>
  </si>
  <si>
    <t>Numar total utilizatori, din care</t>
  </si>
  <si>
    <t>populatie - individuali</t>
  </si>
  <si>
    <t>populatie - asociatii</t>
  </si>
  <si>
    <t>institutii</t>
  </si>
  <si>
    <t>industrie/comert/servicii</t>
  </si>
  <si>
    <t>Numar de solicitari de bransamente la reteaua de apa , din care</t>
  </si>
  <si>
    <t>Numar total contoare, din care</t>
  </si>
  <si>
    <t>Numar de utilizatori fara contor</t>
  </si>
  <si>
    <t>Numar de solicitari de montari contoare</t>
  </si>
  <si>
    <t>Numar de contoare montate</t>
  </si>
  <si>
    <t>Numar de utilizatori care au contoare de bransament</t>
  </si>
  <si>
    <t>Numar de reclamatii privind precizia contoarelor, din care</t>
  </si>
  <si>
    <t>Numar de reclamatii justificate privind precizia contoarelor, din care</t>
  </si>
  <si>
    <t>Numar de reclamatii privind precizia contoarelor rezolvate in mai putin de 8 zile, din care</t>
  </si>
  <si>
    <t>Numar de reclamatii privind parametrii apei furnizate</t>
  </si>
  <si>
    <t>Numar de reclamatii privind parametrii de calitate ai apei furnizate, din care</t>
  </si>
  <si>
    <t>Numarul de reclamatii privind parametrii de calitate ai apei furnizate care s-au dovedit a fi din vina operatorului, din care</t>
  </si>
  <si>
    <t>Valoarea despagubirilor platite de operator pt.nerespectarea conditiilor si parametrilor de calitate stabiliti in contract, din care</t>
  </si>
  <si>
    <t>Cantitatea de apa facturata</t>
  </si>
  <si>
    <t>Cantitatea de apa facturata populatiei</t>
  </si>
  <si>
    <t>Cantitatea de apa furnizata</t>
  </si>
  <si>
    <t>Reabilitari retea de apa km/ fiecare perioada</t>
  </si>
  <si>
    <t>Pierderi de apa in retea  -%</t>
  </si>
  <si>
    <t>Cantitatea de apa introdusa in retea</t>
  </si>
  <si>
    <t>Cantitatea de energie electrica consumata pentru functionarea sistemului de</t>
  </si>
  <si>
    <t>alimentare cu apa in trimestrul de raportare</t>
  </si>
  <si>
    <t xml:space="preserve">Tarif / mc apa </t>
  </si>
  <si>
    <t>Valoarea facturilor emise, din care,</t>
  </si>
  <si>
    <t xml:space="preserve">Valoarea facturilor incasate </t>
  </si>
  <si>
    <t>Numarul de reclamatii privind facturarea</t>
  </si>
  <si>
    <t xml:space="preserve">Numarul de reclamatii privind facturarea rezolvate in termen de 10 zile </t>
  </si>
  <si>
    <t>Numarul de reclamatii privind facturarea justificate</t>
  </si>
  <si>
    <t>Nr.de utilizatori carora li s-a intrerupt furnizarea serviciului pt.neplata facturii, din care</t>
  </si>
  <si>
    <t>Numarul de utilizatori carora li s-a reziliat contractul pt.neplata facturii, din care</t>
  </si>
  <si>
    <t>Nr. de utilizatori carora li s-a intrerupt prestarea serviciului datorita nerespectarii  clauzelor contractuale, din care</t>
  </si>
  <si>
    <t>Nr.de utilizatori carora li s-a intrerupt furnizarea serviciului realimentati in mai putin  de 3 zile, din care</t>
  </si>
  <si>
    <t>Nr.de intreruperi programate anuntate, din care</t>
  </si>
  <si>
    <t>Nr. de utilizatori afectati de intreruperile neprogramate anuntate, din care</t>
  </si>
  <si>
    <t>Nr. De ore de intreruperi neprogramate anuntate, din care</t>
  </si>
  <si>
    <t>Nr. de intreruperi accidentale, din care</t>
  </si>
  <si>
    <t>Nr.de utilizatori afectati de intreruperile accidentale, din care</t>
  </si>
  <si>
    <t>Nr. de intreruperi programate, din care</t>
  </si>
  <si>
    <t>Nr.de ore de intreruperi programate</t>
  </si>
  <si>
    <t>Nr. de utilizatori afectati de intreruperile programate, din care</t>
  </si>
  <si>
    <t xml:space="preserve">Nr. de intreruperi programate a caror durata a fost depasita , din care </t>
  </si>
  <si>
    <t>Nr. mediu zilnic de ore in care se asigura apa la utilizator, din care</t>
  </si>
  <si>
    <t>Lungimea retelei de canalizare la inceputul anului</t>
  </si>
  <si>
    <t>Lungimea retelei de canalizare la finele perioadei</t>
  </si>
  <si>
    <t>Nr. de locuitori racordati la reteaua de canalizare</t>
  </si>
  <si>
    <t>Raport lungimea retelei de canalizare/ lungimea strazilor</t>
  </si>
  <si>
    <t>Nr. de racorduri( nr. de utilizatori), din care</t>
  </si>
  <si>
    <t>Nr. de solicitari de racorduri la reteaua de canalizare, din care</t>
  </si>
  <si>
    <t>Nr. de solicitari de bransare/racordare solutionate la nivel de avizare, din care</t>
  </si>
  <si>
    <t>&lt; 15 zile calendarisrtice</t>
  </si>
  <si>
    <t>intre 15 si 30 de zile calendaristice</t>
  </si>
  <si>
    <t>intre 30 si 60 de zile calendaristice</t>
  </si>
  <si>
    <t>Nr. solicitari contracte (apa + canalizare), din care</t>
  </si>
  <si>
    <t>Nr de contracte incheiate( apa + canal), din care</t>
  </si>
  <si>
    <t>Nr. de contracte incheiate (apa + canal) in mai putin de 30 de zile calendaristice, din care</t>
  </si>
  <si>
    <t xml:space="preserve">Nr.modificari contracte (apa + canalizare) solicitate de utilizator </t>
  </si>
  <si>
    <t xml:space="preserve">Nr.modificari contracte (apa + canalizare) facute de operator </t>
  </si>
  <si>
    <t>Cantitatea de apa evacuata</t>
  </si>
  <si>
    <t>Tarif / mc apa evacuata la canalizare</t>
  </si>
  <si>
    <t>Valoarea facturata a serviciilor de canalizare</t>
  </si>
  <si>
    <t>Cantitatea de energie electrica consumata pt.functionarea sistemului de canalizare in trim de raportare</t>
  </si>
  <si>
    <t>Cazuri de nerespectare a parametrilor apei uzate descarcate la reteaua de canalizare, din care</t>
  </si>
  <si>
    <t>Nr.de utilizatori carora li s-a sistat furnizarea serviciului de canalizare datorita nerespectarii  conditiilor de deversare, din care</t>
  </si>
  <si>
    <t>Valoarea despagubirilor platite de utilizator datorita nerespactarii conditiilor de deversare a apelor uzate in reteaua de canalizare, din care</t>
  </si>
  <si>
    <t>Director General,</t>
  </si>
  <si>
    <t>Director  Economic,</t>
  </si>
  <si>
    <t>ing.Gheorghe Banatean</t>
  </si>
  <si>
    <t>ec.Alina Teodora Costea</t>
  </si>
  <si>
    <t>Sef Departament Comercial,</t>
  </si>
  <si>
    <t>ec.Gheorghe Ardelean</t>
  </si>
  <si>
    <t>Intocmit,</t>
  </si>
  <si>
    <t>ec.Anca Bulzan</t>
  </si>
  <si>
    <t>01.01.2017-31.12.2017</t>
  </si>
  <si>
    <t>Cantitatea de energie electrica consumata pentru functionarea sistemului de alimentare cu apa in trimestrul de raportare</t>
  </si>
  <si>
    <t>Cantitatea de energie electrica consumata pt.functionarea sistemului de canalizare in trim de rap.</t>
  </si>
  <si>
    <t>574146 0</t>
  </si>
  <si>
    <t>S.C.COMPANIA DE APA ARAD S.A.</t>
  </si>
  <si>
    <t>Perioada de raportare:</t>
  </si>
  <si>
    <t>01.01.2018-31.12.2018</t>
  </si>
  <si>
    <t>nr.microsistem</t>
  </si>
  <si>
    <t>Numar de solicitari  de montari contoare</t>
  </si>
  <si>
    <t>Pierderi de apa in retea  - %</t>
  </si>
  <si>
    <t>Nr.de intreruperi neprogramate anuntate, din care</t>
  </si>
  <si>
    <t>Nr. de ore de intreruperi neprogramate anuntate, din care</t>
  </si>
  <si>
    <t>Nr.de utilizatori carora li s-a sistat furnizarea serviciului de canalizare datorita nerespectarii conditiilor de deversare, din care</t>
  </si>
  <si>
    <t>Valoarea despagubirilor platite de utilizator datorita nerespectarii conditiilor de deversare a apelor uzate in reteaua de canalizare, din care</t>
  </si>
  <si>
    <t>01.01.2019-31.12.2019</t>
  </si>
  <si>
    <t>Nr.crt.</t>
  </si>
  <si>
    <t>Nr. crt. Indicator</t>
  </si>
  <si>
    <t>a) Bransarea, racordarea utilizatorului la reteaua de alimentare cu apa si de canalizare</t>
  </si>
  <si>
    <t>2018 fata de 2017</t>
  </si>
  <si>
    <t>2019 fata de 2018</t>
  </si>
  <si>
    <t>Numar total utilizatori</t>
  </si>
  <si>
    <t>⇗</t>
  </si>
  <si>
    <t>Numar de solicitari de bransamente la reteaua de apa</t>
  </si>
  <si>
    <t>⇘</t>
  </si>
  <si>
    <t>Nr. de racorduri( nr. de utilizatori)</t>
  </si>
  <si>
    <t>Nr. de solicitari de racorduri la reteaua de canalizare</t>
  </si>
  <si>
    <t>Nr. solicitari contracte (apa + canalizare)</t>
  </si>
  <si>
    <t>Nr de contracte incheiate( apa + canal)</t>
  </si>
  <si>
    <t>Nr. de contracte incheiate (apa + canal) in mai putin de 30 de zile calendaristice</t>
  </si>
  <si>
    <t>Numar total contoare</t>
  </si>
  <si>
    <t>Numar total utilizatori fara contoare</t>
  </si>
  <si>
    <t>Valoarea facturilor emise</t>
  </si>
  <si>
    <t>d) Indeplinirea prevederilor din contract cu privire la calitatea serviciilor efectuate</t>
  </si>
  <si>
    <t>Numar de reclamatii privind precizia contoarelor</t>
  </si>
  <si>
    <t>Numar de reclamatii privind parametrii de calitate ai apei furnizate</t>
  </si>
  <si>
    <t>Numarul de reclamatii privind parametrii de calitate ai apei furnizate care s-au dovedit a fi din vina operatorului</t>
  </si>
  <si>
    <t>e) Mentinerea unor relatii echitabile intre furnizor si utilizator pentru rezolvarea operativa si obiectiva a problemelor, cu respectarea drepturilor si obligatiilor ce revin fiecarei parti</t>
  </si>
  <si>
    <t>Valoarea despagubirilor platite de operator pt.nerespectarea conditiilor si parametrilor de calitate stabiliti in contract</t>
  </si>
  <si>
    <t>Nr.de utilizatori carora li s-a intrerupt furnizarea serviciului pt.neplata facturii</t>
  </si>
  <si>
    <t>Numarul de utilizatori carora li s-a reziliat contractul pt.neplata facturii</t>
  </si>
  <si>
    <t>Nr.de intreruperi programate anuntate</t>
  </si>
  <si>
    <t>Nr. de utilizatori afectati de intreruperile neprogramate anuntate</t>
  </si>
  <si>
    <t>Nr. De ore de intreruperi neprogramate anuntate</t>
  </si>
  <si>
    <t>Nr. de intreruperi accidentale</t>
  </si>
  <si>
    <t>Nr.de utilizatori afectati de intreruperile accidentale</t>
  </si>
  <si>
    <t>Nr. de intreruperi programate</t>
  </si>
  <si>
    <t>Nr. de utilizatori afectati de intreruperile programate</t>
  </si>
  <si>
    <t xml:space="preserve">Nr. de intreruperi programate a caror durata a fost depasita </t>
  </si>
  <si>
    <t>Cazuri de nerespectare a parametrilor apei uzate descarcate la reteaua de canalizare</t>
  </si>
  <si>
    <t>Nr.de utilizatori carora li s-a sistat furnizarea serviciului de canalizare datorita nerespectarii conditiilor de deversare</t>
  </si>
  <si>
    <t>Valoarea despagubirilor platite de utilizator datorita nerespectarii conditiilor de deversare a apelor uzate in reteaua de canalizare</t>
  </si>
  <si>
    <t>f) Solutionarea reclamatiilor utilizatorilor referitoare la serviciile de alimentare cu apa si canalizare</t>
  </si>
  <si>
    <t>Numar de reclamatii privind precizia contoarelor rezolvate in mai putin de 8 zile</t>
  </si>
  <si>
    <t>Nr. de solicitari de bransare/racordare solutionate la nivel de avizare</t>
  </si>
  <si>
    <t>Întocmit</t>
  </si>
  <si>
    <t>Alti indicatori</t>
  </si>
  <si>
    <t xml:space="preserve">Cantitatea de energie electrica consumata pentru functionarea sistemului de alimentare cu apa </t>
  </si>
  <si>
    <t>Nr. de utilizatori carora li s-a intrerupt prestarea serviciului datorita nerespectarii clauzelor contractuale</t>
  </si>
  <si>
    <t>Nr.de utilizatori carora li s-a intrerupt furnizarea serviciului realimentati in mai putin  de 3 zile</t>
  </si>
  <si>
    <t>Nr. mediu zilnic de ore in care se asigura apa la utilizator</t>
  </si>
  <si>
    <t xml:space="preserve">Tarif / mc apa evacuata la canalizare </t>
  </si>
  <si>
    <t>2020 fata de 2019</t>
  </si>
  <si>
    <t xml:space="preserve">       ec. Boit Ecaterina</t>
  </si>
  <si>
    <t>INDICATORI DE PERFORMANȚĂ</t>
  </si>
  <si>
    <t>AN RAPORTARE</t>
  </si>
  <si>
    <t>CREȘTERE/SCĂDERE</t>
  </si>
  <si>
    <t>c) Măsurarea, facturarea și incasarea contravalorii serviciilor efectuate</t>
  </si>
  <si>
    <t>b) Contractarea serviciului de apă si apă uzată</t>
  </si>
  <si>
    <t>Tarif / mc apa evacuata la canalizare pluvială</t>
  </si>
  <si>
    <t xml:space="preserve">       ing. Risti Marcel</t>
  </si>
  <si>
    <t xml:space="preserve">          Întocmit</t>
  </si>
  <si>
    <t xml:space="preserve"> Perioada de raportare: </t>
  </si>
  <si>
    <t>01.01.2020-31.12.2020</t>
  </si>
  <si>
    <t>Categorie indicatori</t>
  </si>
  <si>
    <t>TR. I</t>
  </si>
  <si>
    <t>TR. II</t>
  </si>
  <si>
    <t>TR. III</t>
  </si>
  <si>
    <t>TR. IV</t>
  </si>
  <si>
    <t>TOTAL 2020</t>
  </si>
  <si>
    <t>SURSA DATELOR</t>
  </si>
  <si>
    <t>a)</t>
  </si>
  <si>
    <t>Anca</t>
  </si>
  <si>
    <t>Avize</t>
  </si>
  <si>
    <t>b)</t>
  </si>
  <si>
    <t>Contracte</t>
  </si>
  <si>
    <t>c)</t>
  </si>
  <si>
    <t>Mediu</t>
  </si>
  <si>
    <t>Abonati</t>
  </si>
  <si>
    <t>d)</t>
  </si>
  <si>
    <t>Metrologie</t>
  </si>
  <si>
    <t>Relatii clienti</t>
  </si>
  <si>
    <t>Numarul de reclamatii privind parametrii de calitate ai apei furnizate care</t>
  </si>
  <si>
    <t>s-au dovedit a fi din vina operatorului, din care</t>
  </si>
  <si>
    <t>e)</t>
  </si>
  <si>
    <t>Valoarea despagubirilor platite de operator pt.nerespectarea conditiilor</t>
  </si>
  <si>
    <t>si parametrilor de calitate stabiliti in contract, din care</t>
  </si>
  <si>
    <t>Urmarire clienti</t>
  </si>
  <si>
    <t xml:space="preserve">Nr.de utilizatori carora li s-a intrerupt furnizarea serviciului realimentati in mai putin </t>
  </si>
  <si>
    <t>Centre operationale + Mentenanta</t>
  </si>
  <si>
    <t xml:space="preserve">Nr.de utilizatori carora li s-a sistat furnizarea serviciului de canalizare datorita nerespectarii </t>
  </si>
  <si>
    <t>conditiilor de deversare, din care</t>
  </si>
  <si>
    <t>Valoarea despagubirilor platite de utilizator datorita nerespectarii conditiilor de deversare a apelor</t>
  </si>
  <si>
    <t>uzate in reteaua de canalizare, din care</t>
  </si>
  <si>
    <t>f)</t>
  </si>
  <si>
    <t>Numar de reclamatii privind precizia contoarelor rezolvate in</t>
  </si>
  <si>
    <t>mai putin de 8 zile, din care</t>
  </si>
  <si>
    <t>g)</t>
  </si>
  <si>
    <t>Tehnic</t>
  </si>
  <si>
    <t>Cantitatea de energie electrica consumata pentru functionarea sistemului de alimentare cu apă</t>
  </si>
  <si>
    <t>Energetic</t>
  </si>
  <si>
    <t xml:space="preserve">Nr. de utilizatori carora li s-a intrerupt prestarea serviciului datorita nerespectarii </t>
  </si>
  <si>
    <t>clauzelor contractuale, din care</t>
  </si>
  <si>
    <t>Tarif / mc apa evacuata la canalizare epurare</t>
  </si>
  <si>
    <t>Tarif / mc apa evacuata la canalizare pluviala</t>
  </si>
  <si>
    <t>01.01.2021-31.12.2021</t>
  </si>
  <si>
    <t>TOTAL 2021</t>
  </si>
  <si>
    <t xml:space="preserve"> </t>
  </si>
  <si>
    <t>2021 față de 2020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</si>
</sst>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[$£-809]#,##0.00;[Red]\-[$£-809]#,##0.00"/>
    <numFmt numFmtId="165" formatCode="m/d/yyyy"/>
    <numFmt numFmtId="166" formatCode="#,##0.00\ ;\(#,##0.00\);\-#\ ;@\ "/>
    <numFmt numFmtId="167" formatCode="#,##0.0000"/>
    <numFmt numFmtId="168" formatCode="#,##0\ ;\(#,##0\);\-#\ ;@\ "/>
    <numFmt numFmtId="169" formatCode="#,###.0000"/>
    <numFmt numFmtId="170" formatCode="#.00%"/>
    <numFmt numFmtId="171" formatCode="0.0000"/>
    <numFmt numFmtId="172" formatCode="mm/dd/yy"/>
    <numFmt numFmtId="173" formatCode="#,##0.00_ ;\-#,##0.00\ "/>
    <numFmt numFmtId="174" formatCode="_-* #,##0.00\ _l_e_i_-;\-* #,##0.00\ _l_e_i_-;_-* &quot;-&quot;??\ _l_e_i_-;_-@_-"/>
  </numFmts>
  <fonts count="51">
    <font>
      <sz val="10"/>
      <name val="Arial"/>
      <family val="2"/>
    </font>
    <font>
      <b/>
      <sz val="24"/>
      <color indexed="8"/>
      <name val="Arial"/>
      <family val="2"/>
    </font>
    <font>
      <b/>
      <i/>
      <u val="single"/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0"/>
      <color indexed="60"/>
      <name val="Arial"/>
      <family val="2"/>
    </font>
    <font>
      <b/>
      <sz val="10"/>
      <name val="Times New Roman"/>
      <family val="1"/>
    </font>
    <font>
      <sz val="10"/>
      <name val="Segoe UI Emoj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CC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>
        <color indexed="8"/>
      </left>
      <right>
        <color indexed="63"/>
      </right>
      <top style="medium"/>
      <bottom style="medium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hair">
        <color indexed="8"/>
      </left>
      <right style="medium"/>
      <top style="medium"/>
      <bottom style="medium"/>
    </border>
    <border>
      <left style="thin"/>
      <right style="thin"/>
      <top style="thin"/>
      <bottom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</border>
    <border>
      <left>
        <color indexed="63"/>
      </left>
      <right>
        <color indexed="63"/>
      </right>
      <top>
        <color indexed="63"/>
      </top>
      <bottom style="thick">
        <color theme="1"/>
      </bottom>
    </border>
    <border>
      <left style="thick">
        <color theme="1"/>
      </left>
      <right>
        <color indexed="63"/>
      </right>
      <top style="thick">
        <color theme="1"/>
      </top>
      <bottom style="thick">
        <color theme="1"/>
      </bottom>
    </border>
    <border>
      <left style="thick">
        <color theme="1"/>
      </left>
      <right style="thick">
        <color theme="1"/>
      </right>
      <top>
        <color indexed="63"/>
      </top>
      <bottom/>
    </border>
    <border>
      <left style="thick">
        <color theme="1"/>
      </left>
      <right style="thick">
        <color theme="1"/>
      </right>
      <top>
        <color indexed="63"/>
      </top>
      <bottom style="thick">
        <color theme="1"/>
      </bottom>
    </border>
    <border>
      <left style="thick">
        <color theme="1"/>
      </left>
      <right style="thick">
        <color theme="1"/>
      </right>
      <top style="thick">
        <color theme="1"/>
      </top>
      <bottom/>
    </border>
    <border>
      <left>
        <color indexed="63"/>
      </left>
      <right>
        <color indexed="63"/>
      </right>
      <top style="thick">
        <color theme="1"/>
      </top>
      <bottom style="thick">
        <color theme="1"/>
      </bottom>
    </border>
    <border>
      <left>
        <color indexed="63"/>
      </left>
      <right>
        <color indexed="63"/>
      </right>
      <top style="thick">
        <color theme="1"/>
      </top>
      <bottom/>
    </border>
    <border>
      <left>
        <color indexed="63"/>
      </left>
      <right style="thick">
        <color theme="1"/>
      </right>
      <top style="thick">
        <color theme="1"/>
      </top>
      <bottom style="thick">
        <color theme="1"/>
      </bottom>
    </border>
    <border>
      <left>
        <color indexed="63"/>
      </left>
      <right style="thick">
        <color theme="1"/>
      </right>
      <top>
        <color indexed="63"/>
      </top>
      <bottom>
        <color indexed="63"/>
      </bottom>
    </border>
    <border>
      <left>
        <color indexed="63"/>
      </left>
      <right style="thick">
        <color theme="1"/>
      </right>
      <top>
        <color indexed="63"/>
      </top>
      <bottom style="thick">
        <color theme="1"/>
      </bottom>
    </border>
    <border>
      <left>
        <color indexed="63"/>
      </left>
      <right style="thick">
        <color theme="1"/>
      </right>
      <top style="thick">
        <color theme="1"/>
      </top>
      <bottom>
        <color indexed="63"/>
      </bottom>
    </border>
    <border>
      <left style="medium"/>
      <right style="hair">
        <color indexed="8"/>
      </right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>
        <color theme="1"/>
      </left>
      <right style="thick">
        <color theme="1"/>
      </right>
      <top style="thick">
        <color theme="1"/>
      </top>
      <bottom style="thin"/>
    </border>
    <border>
      <left style="thick">
        <color theme="1"/>
      </left>
      <right style="thick">
        <color theme="1"/>
      </right>
      <top style="thin"/>
      <bottom style="thick">
        <color theme="1"/>
      </bottom>
    </border>
    <border>
      <left>
        <color indexed="63"/>
      </left>
      <right>
        <color indexed="63"/>
      </right>
      <top style="thick">
        <color theme="1"/>
      </top>
      <bottom style="thin"/>
    </border>
    <border>
      <left>
        <color indexed="63"/>
      </left>
      <right>
        <color indexed="63"/>
      </right>
      <top style="thin"/>
      <bottom style="thick">
        <color theme="1"/>
      </bottom>
    </border>
    <border>
      <left style="thick">
        <color theme="1"/>
      </left>
      <right style="thin"/>
      <top style="thick">
        <color theme="1"/>
      </top>
      <bottom style="thick">
        <color theme="1"/>
      </bottom>
    </border>
    <border>
      <left style="thin"/>
      <right>
        <color indexed="63"/>
      </right>
      <top style="thick">
        <color theme="1"/>
      </top>
      <bottom style="thick">
        <color theme="1"/>
      </bottom>
    </border>
    <border>
      <left style="thin"/>
      <right style="thin"/>
      <top style="thick">
        <color theme="1"/>
      </top>
      <bottom style="thick">
        <color theme="1"/>
      </bottom>
    </border>
    <border>
      <left style="thin"/>
      <right style="thick">
        <color theme="1"/>
      </right>
      <top style="thick">
        <color theme="1"/>
      </top>
      <bottom style="thick">
        <color theme="1"/>
      </bottom>
    </border>
    <border>
      <left style="medium"/>
      <right style="medium"/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>
        <color indexed="63"/>
      </left>
      <right style="medium"/>
      <top style="medium"/>
      <bottom style="hair">
        <color indexed="8"/>
      </bottom>
    </border>
    <border>
      <left>
        <color indexed="63"/>
      </left>
      <right style="medium"/>
      <top style="hair">
        <color indexed="8"/>
      </top>
      <bottom style="medium"/>
    </border>
    <border>
      <left style="medium"/>
      <right style="hair">
        <color indexed="8"/>
      </right>
      <top style="hair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0" borderId="2" applyNumberFormat="0" applyFill="0" applyAlignment="0" applyProtection="0"/>
    <xf numFmtId="0" fontId="38" fillId="28" borderId="0" applyNumberFormat="0" applyBorder="0" applyAlignment="0" applyProtection="0"/>
    <xf numFmtId="0" fontId="1" fillId="0" borderId="0" applyNumberFormat="0" applyFill="0" applyBorder="0" applyProtection="0">
      <alignment textRotation="90"/>
    </xf>
    <xf numFmtId="0" fontId="39" fillId="27" borderId="3" applyNumberFormat="0" applyAlignment="0" applyProtection="0"/>
    <xf numFmtId="0" fontId="40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0" borderId="0" applyNumberFormat="0" applyBorder="0" applyAlignment="0" applyProtection="0"/>
    <xf numFmtId="0" fontId="33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2" fillId="0" borderId="0" applyNumberFormat="0" applyFill="0" applyBorder="0" applyAlignment="0" applyProtection="0"/>
    <xf numFmtId="164" fontId="2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174" fontId="33" fillId="0" borderId="0" applyFont="0" applyFill="0" applyBorder="0" applyAlignment="0" applyProtection="0"/>
  </cellStyleXfs>
  <cellXfs count="49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4" fillId="0" borderId="0" xfId="0" applyFont="1" applyAlignment="1">
      <alignment/>
    </xf>
    <xf numFmtId="4" fontId="3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3" fontId="6" fillId="33" borderId="13" xfId="63" applyNumberFormat="1" applyFont="1" applyFill="1" applyBorder="1" applyAlignment="1" applyProtection="1">
      <alignment/>
      <protection/>
    </xf>
    <xf numFmtId="166" fontId="4" fillId="0" borderId="13" xfId="63" applyFont="1" applyFill="1" applyBorder="1" applyAlignment="1" applyProtection="1">
      <alignment/>
      <protection/>
    </xf>
    <xf numFmtId="3" fontId="4" fillId="0" borderId="13" xfId="63" applyNumberFormat="1" applyFont="1" applyFill="1" applyBorder="1" applyAlignment="1" applyProtection="1">
      <alignment/>
      <protection/>
    </xf>
    <xf numFmtId="0" fontId="4" fillId="33" borderId="14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3" fontId="6" fillId="33" borderId="14" xfId="63" applyNumberFormat="1" applyFont="1" applyFill="1" applyBorder="1" applyAlignment="1" applyProtection="1">
      <alignment/>
      <protection/>
    </xf>
    <xf numFmtId="166" fontId="4" fillId="0" borderId="14" xfId="63" applyFont="1" applyFill="1" applyBorder="1" applyAlignment="1" applyProtection="1">
      <alignment/>
      <protection/>
    </xf>
    <xf numFmtId="3" fontId="4" fillId="0" borderId="14" xfId="63" applyNumberFormat="1" applyFont="1" applyFill="1" applyBorder="1" applyAlignment="1" applyProtection="1">
      <alignment/>
      <protection/>
    </xf>
    <xf numFmtId="4" fontId="4" fillId="0" borderId="0" xfId="0" applyNumberFormat="1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3" fontId="7" fillId="0" borderId="14" xfId="63" applyNumberFormat="1" applyFont="1" applyFill="1" applyBorder="1" applyAlignment="1" applyProtection="1">
      <alignment/>
      <protection/>
    </xf>
    <xf numFmtId="167" fontId="0" fillId="0" borderId="0" xfId="0" applyNumberFormat="1" applyFont="1" applyAlignment="1">
      <alignment/>
    </xf>
    <xf numFmtId="1" fontId="6" fillId="33" borderId="14" xfId="63" applyNumberFormat="1" applyFont="1" applyFill="1" applyBorder="1" applyAlignment="1" applyProtection="1">
      <alignment/>
      <protection/>
    </xf>
    <xf numFmtId="1" fontId="7" fillId="0" borderId="14" xfId="63" applyNumberFormat="1" applyFont="1" applyFill="1" applyBorder="1" applyAlignment="1" applyProtection="1">
      <alignment/>
      <protection/>
    </xf>
    <xf numFmtId="0" fontId="4" fillId="33" borderId="14" xfId="0" applyFont="1" applyFill="1" applyBorder="1" applyAlignment="1">
      <alignment wrapText="1"/>
    </xf>
    <xf numFmtId="0" fontId="4" fillId="0" borderId="14" xfId="0" applyFont="1" applyBorder="1" applyAlignment="1">
      <alignment horizontal="center"/>
    </xf>
    <xf numFmtId="9" fontId="4" fillId="0" borderId="14" xfId="63" applyNumberFormat="1" applyFont="1" applyFill="1" applyBorder="1" applyAlignment="1" applyProtection="1">
      <alignment/>
      <protection/>
    </xf>
    <xf numFmtId="0" fontId="4" fillId="0" borderId="14" xfId="0" applyFont="1" applyBorder="1" applyAlignment="1">
      <alignment/>
    </xf>
    <xf numFmtId="3" fontId="6" fillId="0" borderId="14" xfId="63" applyNumberFormat="1" applyFont="1" applyFill="1" applyBorder="1" applyAlignment="1" applyProtection="1">
      <alignment/>
      <protection/>
    </xf>
    <xf numFmtId="2" fontId="6" fillId="0" borderId="14" xfId="63" applyNumberFormat="1" applyFont="1" applyFill="1" applyBorder="1" applyAlignment="1" applyProtection="1">
      <alignment/>
      <protection/>
    </xf>
    <xf numFmtId="4" fontId="4" fillId="0" borderId="14" xfId="63" applyNumberFormat="1" applyFont="1" applyFill="1" applyBorder="1" applyAlignment="1" applyProtection="1">
      <alignment/>
      <protection/>
    </xf>
    <xf numFmtId="4" fontId="4" fillId="0" borderId="14" xfId="0" applyNumberFormat="1" applyFont="1" applyBorder="1" applyAlignment="1">
      <alignment/>
    </xf>
    <xf numFmtId="1" fontId="6" fillId="0" borderId="14" xfId="63" applyNumberFormat="1" applyFont="1" applyFill="1" applyBorder="1" applyAlignment="1" applyProtection="1">
      <alignment/>
      <protection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wrapText="1"/>
    </xf>
    <xf numFmtId="1" fontId="6" fillId="0" borderId="14" xfId="63" applyNumberFormat="1" applyFont="1" applyFill="1" applyBorder="1" applyAlignment="1" applyProtection="1">
      <alignment wrapText="1"/>
      <protection/>
    </xf>
    <xf numFmtId="0" fontId="4" fillId="0" borderId="14" xfId="0" applyFont="1" applyBorder="1" applyAlignment="1">
      <alignment horizontal="left" vertical="center" wrapText="1"/>
    </xf>
    <xf numFmtId="166" fontId="0" fillId="0" borderId="14" xfId="63" applyFont="1" applyFill="1" applyBorder="1" applyAlignment="1" applyProtection="1">
      <alignment/>
      <protection/>
    </xf>
    <xf numFmtId="3" fontId="0" fillId="0" borderId="14" xfId="63" applyNumberFormat="1" applyFont="1" applyFill="1" applyBorder="1" applyAlignment="1" applyProtection="1">
      <alignment/>
      <protection/>
    </xf>
    <xf numFmtId="4" fontId="6" fillId="0" borderId="14" xfId="63" applyNumberFormat="1" applyFont="1" applyFill="1" applyBorder="1" applyAlignment="1" applyProtection="1">
      <alignment/>
      <protection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right"/>
    </xf>
    <xf numFmtId="3" fontId="7" fillId="0" borderId="15" xfId="63" applyNumberFormat="1" applyFont="1" applyFill="1" applyBorder="1" applyAlignment="1" applyProtection="1">
      <alignment/>
      <protection/>
    </xf>
    <xf numFmtId="166" fontId="4" fillId="0" borderId="15" xfId="63" applyFont="1" applyFill="1" applyBorder="1" applyAlignment="1" applyProtection="1">
      <alignment/>
      <protection/>
    </xf>
    <xf numFmtId="3" fontId="4" fillId="0" borderId="15" xfId="6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left"/>
    </xf>
    <xf numFmtId="3" fontId="4" fillId="33" borderId="16" xfId="0" applyNumberFormat="1" applyFont="1" applyFill="1" applyBorder="1" applyAlignment="1">
      <alignment/>
    </xf>
    <xf numFmtId="3" fontId="0" fillId="0" borderId="16" xfId="0" applyNumberFormat="1" applyFont="1" applyBorder="1" applyAlignment="1">
      <alignment/>
    </xf>
    <xf numFmtId="1" fontId="4" fillId="33" borderId="16" xfId="0" applyNumberFormat="1" applyFont="1" applyFill="1" applyBorder="1" applyAlignment="1">
      <alignment/>
    </xf>
    <xf numFmtId="10" fontId="4" fillId="33" borderId="16" xfId="0" applyNumberFormat="1" applyFont="1" applyFill="1" applyBorder="1" applyAlignment="1">
      <alignment/>
    </xf>
    <xf numFmtId="0" fontId="4" fillId="33" borderId="14" xfId="0" applyFont="1" applyFill="1" applyBorder="1" applyAlignment="1">
      <alignment horizontal="left" wrapText="1"/>
    </xf>
    <xf numFmtId="4" fontId="4" fillId="33" borderId="16" xfId="0" applyNumberFormat="1" applyFont="1" applyFill="1" applyBorder="1" applyAlignment="1">
      <alignment/>
    </xf>
    <xf numFmtId="1" fontId="0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168" fontId="4" fillId="0" borderId="0" xfId="63" applyNumberFormat="1" applyFont="1" applyFill="1" applyBorder="1" applyAlignment="1" applyProtection="1">
      <alignment horizontal="left" wrapText="1"/>
      <protection/>
    </xf>
    <xf numFmtId="4" fontId="10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left" wrapText="1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3" fontId="10" fillId="33" borderId="14" xfId="0" applyNumberFormat="1" applyFont="1" applyFill="1" applyBorder="1" applyAlignment="1">
      <alignment/>
    </xf>
    <xf numFmtId="0" fontId="0" fillId="0" borderId="14" xfId="0" applyBorder="1" applyAlignment="1">
      <alignment horizontal="center"/>
    </xf>
    <xf numFmtId="0" fontId="12" fillId="0" borderId="14" xfId="0" applyFont="1" applyBorder="1" applyAlignment="1">
      <alignment horizontal="left" wrapText="1"/>
    </xf>
    <xf numFmtId="3" fontId="12" fillId="0" borderId="14" xfId="0" applyNumberFormat="1" applyFont="1" applyBorder="1" applyAlignment="1">
      <alignment/>
    </xf>
    <xf numFmtId="10" fontId="4" fillId="33" borderId="14" xfId="63" applyNumberFormat="1" applyFont="1" applyFill="1" applyBorder="1" applyAlignment="1" applyProtection="1">
      <alignment/>
      <protection/>
    </xf>
    <xf numFmtId="0" fontId="0" fillId="0" borderId="0" xfId="0" applyNumberFormat="1" applyAlignment="1">
      <alignment/>
    </xf>
    <xf numFmtId="2" fontId="4" fillId="33" borderId="14" xfId="0" applyNumberFormat="1" applyFont="1" applyFill="1" applyBorder="1" applyAlignment="1">
      <alignment/>
    </xf>
    <xf numFmtId="0" fontId="12" fillId="0" borderId="14" xfId="0" applyFont="1" applyBorder="1" applyAlignment="1">
      <alignment horizontal="center"/>
    </xf>
    <xf numFmtId="3" fontId="4" fillId="33" borderId="14" xfId="63" applyNumberFormat="1" applyFont="1" applyFill="1" applyBorder="1" applyAlignment="1" applyProtection="1">
      <alignment/>
      <protection/>
    </xf>
    <xf numFmtId="3" fontId="12" fillId="0" borderId="14" xfId="63" applyNumberFormat="1" applyFont="1" applyFill="1" applyBorder="1" applyAlignment="1" applyProtection="1">
      <alignment/>
      <protection/>
    </xf>
    <xf numFmtId="4" fontId="4" fillId="33" borderId="14" xfId="0" applyNumberFormat="1" applyFont="1" applyFill="1" applyBorder="1" applyAlignment="1">
      <alignment horizontal="left" wrapText="1"/>
    </xf>
    <xf numFmtId="4" fontId="4" fillId="33" borderId="14" xfId="63" applyNumberFormat="1" applyFont="1" applyFill="1" applyBorder="1" applyAlignment="1" applyProtection="1">
      <alignment/>
      <protection/>
    </xf>
    <xf numFmtId="169" fontId="4" fillId="33" borderId="14" xfId="0" applyNumberFormat="1" applyFont="1" applyFill="1" applyBorder="1" applyAlignment="1">
      <alignment/>
    </xf>
    <xf numFmtId="3" fontId="10" fillId="0" borderId="14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 wrapText="1"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3" fontId="10" fillId="34" borderId="14" xfId="0" applyNumberFormat="1" applyFont="1" applyFill="1" applyBorder="1" applyAlignment="1">
      <alignment/>
    </xf>
    <xf numFmtId="10" fontId="4" fillId="34" borderId="14" xfId="63" applyNumberFormat="1" applyFont="1" applyFill="1" applyBorder="1" applyAlignment="1" applyProtection="1">
      <alignment/>
      <protection/>
    </xf>
    <xf numFmtId="4" fontId="10" fillId="34" borderId="14" xfId="0" applyNumberFormat="1" applyFont="1" applyFill="1" applyBorder="1" applyAlignment="1">
      <alignment/>
    </xf>
    <xf numFmtId="2" fontId="4" fillId="35" borderId="14" xfId="0" applyNumberFormat="1" applyFont="1" applyFill="1" applyBorder="1" applyAlignment="1">
      <alignment/>
    </xf>
    <xf numFmtId="3" fontId="10" fillId="36" borderId="14" xfId="0" applyNumberFormat="1" applyFont="1" applyFill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10" fontId="0" fillId="0" borderId="18" xfId="0" applyNumberFormat="1" applyBorder="1" applyAlignment="1">
      <alignment/>
    </xf>
    <xf numFmtId="10" fontId="0" fillId="0" borderId="19" xfId="0" applyNumberFormat="1" applyBorder="1" applyAlignment="1">
      <alignment/>
    </xf>
    <xf numFmtId="10" fontId="0" fillId="37" borderId="18" xfId="0" applyNumberFormat="1" applyFill="1" applyBorder="1" applyAlignment="1">
      <alignment/>
    </xf>
    <xf numFmtId="10" fontId="0" fillId="37" borderId="19" xfId="0" applyNumberFormat="1" applyFill="1" applyBorder="1" applyAlignment="1">
      <alignment/>
    </xf>
    <xf numFmtId="0" fontId="4" fillId="0" borderId="0" xfId="0" applyFont="1" applyAlignment="1">
      <alignment/>
    </xf>
    <xf numFmtId="0" fontId="14" fillId="0" borderId="18" xfId="0" applyFont="1" applyBorder="1" applyAlignment="1">
      <alignment horizontal="center" wrapText="1"/>
    </xf>
    <xf numFmtId="0" fontId="15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/>
    </xf>
    <xf numFmtId="3" fontId="0" fillId="0" borderId="18" xfId="0" applyNumberFormat="1" applyBorder="1" applyAlignment="1">
      <alignment horizontal="right"/>
    </xf>
    <xf numFmtId="3" fontId="0" fillId="38" borderId="18" xfId="0" applyNumberFormat="1" applyFill="1" applyBorder="1" applyAlignment="1">
      <alignment horizontal="right"/>
    </xf>
    <xf numFmtId="3" fontId="0" fillId="39" borderId="18" xfId="0" applyNumberFormat="1" applyFill="1" applyBorder="1" applyAlignment="1">
      <alignment horizontal="right"/>
    </xf>
    <xf numFmtId="2" fontId="4" fillId="0" borderId="18" xfId="0" applyNumberFormat="1" applyFont="1" applyBorder="1" applyAlignment="1">
      <alignment horizontal="center"/>
    </xf>
    <xf numFmtId="2" fontId="4" fillId="40" borderId="18" xfId="0" applyNumberFormat="1" applyFont="1" applyFill="1" applyBorder="1" applyAlignment="1">
      <alignment horizontal="center"/>
    </xf>
    <xf numFmtId="10" fontId="0" fillId="38" borderId="18" xfId="0" applyNumberFormat="1" applyFill="1" applyBorder="1" applyAlignment="1">
      <alignment/>
    </xf>
    <xf numFmtId="0" fontId="4" fillId="0" borderId="18" xfId="0" applyFont="1" applyBorder="1" applyAlignment="1">
      <alignment horizontal="left" vertical="center" wrapText="1"/>
    </xf>
    <xf numFmtId="0" fontId="16" fillId="40" borderId="18" xfId="0" applyFont="1" applyFill="1" applyBorder="1" applyAlignment="1">
      <alignment horizontal="center" wrapText="1"/>
    </xf>
    <xf numFmtId="3" fontId="0" fillId="0" borderId="18" xfId="0" applyNumberFormat="1" applyBorder="1" applyAlignment="1">
      <alignment horizontal="right" vertical="center"/>
    </xf>
    <xf numFmtId="3" fontId="0" fillId="38" borderId="18" xfId="0" applyNumberFormat="1" applyFill="1" applyBorder="1" applyAlignment="1">
      <alignment horizontal="right" vertical="center"/>
    </xf>
    <xf numFmtId="3" fontId="0" fillId="39" borderId="18" xfId="0" applyNumberFormat="1" applyFill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3" fontId="0" fillId="0" borderId="19" xfId="0" applyNumberFormat="1" applyBorder="1" applyAlignment="1">
      <alignment horizontal="right"/>
    </xf>
    <xf numFmtId="3" fontId="0" fillId="38" borderId="19" xfId="0" applyNumberFormat="1" applyFill="1" applyBorder="1" applyAlignment="1">
      <alignment horizontal="right"/>
    </xf>
    <xf numFmtId="3" fontId="0" fillId="39" borderId="19" xfId="0" applyNumberFormat="1" applyFill="1" applyBorder="1" applyAlignment="1">
      <alignment horizontal="right"/>
    </xf>
    <xf numFmtId="2" fontId="4" fillId="0" borderId="19" xfId="0" applyNumberFormat="1" applyFont="1" applyBorder="1" applyAlignment="1">
      <alignment horizontal="center"/>
    </xf>
    <xf numFmtId="10" fontId="0" fillId="38" borderId="19" xfId="0" applyNumberFormat="1" applyFill="1" applyBorder="1" applyAlignment="1">
      <alignment/>
    </xf>
    <xf numFmtId="2" fontId="4" fillId="41" borderId="22" xfId="0" applyNumberFormat="1" applyFont="1" applyFill="1" applyBorder="1" applyAlignment="1">
      <alignment horizontal="center"/>
    </xf>
    <xf numFmtId="2" fontId="4" fillId="39" borderId="22" xfId="0" applyNumberFormat="1" applyFont="1" applyFill="1" applyBorder="1" applyAlignment="1">
      <alignment horizontal="center"/>
    </xf>
    <xf numFmtId="2" fontId="4" fillId="41" borderId="23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4" fillId="0" borderId="25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3" fontId="0" fillId="0" borderId="26" xfId="0" applyNumberFormat="1" applyBorder="1" applyAlignment="1">
      <alignment/>
    </xf>
    <xf numFmtId="3" fontId="0" fillId="38" borderId="26" xfId="0" applyNumberFormat="1" applyFill="1" applyBorder="1" applyAlignment="1">
      <alignment/>
    </xf>
    <xf numFmtId="3" fontId="0" fillId="39" borderId="26" xfId="0" applyNumberFormat="1" applyFill="1" applyBorder="1" applyAlignment="1">
      <alignment/>
    </xf>
    <xf numFmtId="10" fontId="0" fillId="0" borderId="26" xfId="0" applyNumberFormat="1" applyBorder="1" applyAlignment="1">
      <alignment/>
    </xf>
    <xf numFmtId="10" fontId="0" fillId="38" borderId="26" xfId="0" applyNumberFormat="1" applyFill="1" applyBorder="1" applyAlignment="1">
      <alignment/>
    </xf>
    <xf numFmtId="2" fontId="4" fillId="38" borderId="26" xfId="0" applyNumberFormat="1" applyFont="1" applyFill="1" applyBorder="1" applyAlignment="1">
      <alignment horizontal="center"/>
    </xf>
    <xf numFmtId="10" fontId="0" fillId="37" borderId="26" xfId="0" applyNumberFormat="1" applyFill="1" applyBorder="1" applyAlignment="1">
      <alignment/>
    </xf>
    <xf numFmtId="0" fontId="14" fillId="0" borderId="2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wrapText="1"/>
    </xf>
    <xf numFmtId="0" fontId="14" fillId="0" borderId="27" xfId="0" applyFont="1" applyBorder="1" applyAlignment="1">
      <alignment horizontal="center"/>
    </xf>
    <xf numFmtId="0" fontId="14" fillId="38" borderId="27" xfId="0" applyFont="1" applyFill="1" applyBorder="1" applyAlignment="1">
      <alignment horizontal="center"/>
    </xf>
    <xf numFmtId="0" fontId="14" fillId="39" borderId="27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4" fillId="0" borderId="27" xfId="0" applyFont="1" applyBorder="1" applyAlignment="1">
      <alignment/>
    </xf>
    <xf numFmtId="3" fontId="0" fillId="0" borderId="27" xfId="0" applyNumberFormat="1" applyBorder="1" applyAlignment="1">
      <alignment/>
    </xf>
    <xf numFmtId="3" fontId="0" fillId="38" borderId="27" xfId="0" applyNumberFormat="1" applyFill="1" applyBorder="1" applyAlignment="1">
      <alignment/>
    </xf>
    <xf numFmtId="3" fontId="0" fillId="39" borderId="27" xfId="0" applyNumberFormat="1" applyFill="1" applyBorder="1" applyAlignment="1">
      <alignment/>
    </xf>
    <xf numFmtId="10" fontId="0" fillId="0" borderId="27" xfId="0" applyNumberFormat="1" applyBorder="1" applyAlignment="1">
      <alignment/>
    </xf>
    <xf numFmtId="2" fontId="4" fillId="0" borderId="27" xfId="0" applyNumberFormat="1" applyFont="1" applyBorder="1" applyAlignment="1">
      <alignment horizontal="center"/>
    </xf>
    <xf numFmtId="10" fontId="0" fillId="38" borderId="27" xfId="0" applyNumberFormat="1" applyFill="1" applyBorder="1" applyAlignment="1">
      <alignment/>
    </xf>
    <xf numFmtId="2" fontId="4" fillId="38" borderId="27" xfId="0" applyNumberFormat="1" applyFont="1" applyFill="1" applyBorder="1" applyAlignment="1">
      <alignment horizontal="center"/>
    </xf>
    <xf numFmtId="10" fontId="0" fillId="37" borderId="27" xfId="0" applyNumberFormat="1" applyFill="1" applyBorder="1" applyAlignment="1">
      <alignment/>
    </xf>
    <xf numFmtId="2" fontId="4" fillId="39" borderId="27" xfId="0" applyNumberFormat="1" applyFont="1" applyFill="1" applyBorder="1" applyAlignment="1">
      <alignment horizontal="center"/>
    </xf>
    <xf numFmtId="2" fontId="4" fillId="40" borderId="27" xfId="0" applyNumberFormat="1" applyFont="1" applyFill="1" applyBorder="1" applyAlignment="1">
      <alignment horizontal="center"/>
    </xf>
    <xf numFmtId="0" fontId="4" fillId="0" borderId="27" xfId="0" applyFont="1" applyBorder="1" applyAlignment="1">
      <alignment horizontal="left" vertical="center" wrapText="1"/>
    </xf>
    <xf numFmtId="2" fontId="4" fillId="37" borderId="27" xfId="0" applyNumberFormat="1" applyFont="1" applyFill="1" applyBorder="1" applyAlignment="1">
      <alignment horizontal="center"/>
    </xf>
    <xf numFmtId="0" fontId="15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wrapText="1"/>
    </xf>
    <xf numFmtId="0" fontId="4" fillId="33" borderId="14" xfId="0" applyFont="1" applyFill="1" applyBorder="1" applyAlignment="1">
      <alignment horizontal="left" vertical="center" wrapText="1"/>
    </xf>
    <xf numFmtId="3" fontId="10" fillId="34" borderId="14" xfId="0" applyNumberFormat="1" applyFont="1" applyFill="1" applyBorder="1" applyAlignment="1">
      <alignment/>
    </xf>
    <xf numFmtId="3" fontId="10" fillId="33" borderId="14" xfId="0" applyNumberFormat="1" applyFont="1" applyFill="1" applyBorder="1" applyAlignment="1">
      <alignment horizontal="right"/>
    </xf>
    <xf numFmtId="0" fontId="4" fillId="0" borderId="28" xfId="0" applyFont="1" applyBorder="1" applyAlignment="1">
      <alignment wrapText="1"/>
    </xf>
    <xf numFmtId="1" fontId="0" fillId="0" borderId="29" xfId="0" applyNumberFormat="1" applyBorder="1" applyAlignment="1">
      <alignment/>
    </xf>
    <xf numFmtId="0" fontId="16" fillId="40" borderId="30" xfId="0" applyFont="1" applyFill="1" applyBorder="1" applyAlignment="1">
      <alignment horizontal="center" wrapText="1"/>
    </xf>
    <xf numFmtId="10" fontId="0" fillId="0" borderId="28" xfId="0" applyNumberFormat="1" applyBorder="1" applyAlignment="1">
      <alignment/>
    </xf>
    <xf numFmtId="0" fontId="0" fillId="38" borderId="29" xfId="0" applyFill="1" applyBorder="1" applyAlignment="1">
      <alignment/>
    </xf>
    <xf numFmtId="2" fontId="4" fillId="38" borderId="30" xfId="0" applyNumberFormat="1" applyFont="1" applyFill="1" applyBorder="1" applyAlignment="1">
      <alignment horizontal="center"/>
    </xf>
    <xf numFmtId="10" fontId="0" fillId="38" borderId="28" xfId="0" applyNumberFormat="1" applyFill="1" applyBorder="1" applyAlignment="1">
      <alignment/>
    </xf>
    <xf numFmtId="3" fontId="0" fillId="0" borderId="29" xfId="0" applyNumberFormat="1" applyBorder="1" applyAlignment="1">
      <alignment/>
    </xf>
    <xf numFmtId="3" fontId="0" fillId="38" borderId="29" xfId="0" applyNumberFormat="1" applyFill="1" applyBorder="1" applyAlignment="1">
      <alignment/>
    </xf>
    <xf numFmtId="2" fontId="4" fillId="0" borderId="29" xfId="0" applyNumberFormat="1" applyFont="1" applyBorder="1" applyAlignment="1">
      <alignment horizontal="center"/>
    </xf>
    <xf numFmtId="0" fontId="16" fillId="40" borderId="29" xfId="0" applyFont="1" applyFill="1" applyBorder="1" applyAlignment="1">
      <alignment horizontal="center" wrapText="1"/>
    </xf>
    <xf numFmtId="2" fontId="4" fillId="38" borderId="29" xfId="0" applyNumberFormat="1" applyFont="1" applyFill="1" applyBorder="1" applyAlignment="1">
      <alignment horizontal="center"/>
    </xf>
    <xf numFmtId="2" fontId="4" fillId="41" borderId="31" xfId="0" applyNumberFormat="1" applyFont="1" applyFill="1" applyBorder="1" applyAlignment="1">
      <alignment horizontal="center"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39" borderId="0" xfId="0" applyNumberFormat="1" applyFill="1" applyBorder="1" applyAlignment="1">
      <alignment/>
    </xf>
    <xf numFmtId="10" fontId="0" fillId="0" borderId="32" xfId="0" applyNumberFormat="1" applyBorder="1" applyAlignment="1">
      <alignment/>
    </xf>
    <xf numFmtId="10" fontId="0" fillId="38" borderId="32" xfId="0" applyNumberFormat="1" applyFill="1" applyBorder="1" applyAlignment="1">
      <alignment/>
    </xf>
    <xf numFmtId="0" fontId="0" fillId="38" borderId="33" xfId="0" applyFill="1" applyBorder="1" applyAlignment="1">
      <alignment/>
    </xf>
    <xf numFmtId="2" fontId="4" fillId="39" borderId="31" xfId="0" applyNumberFormat="1" applyFont="1" applyFill="1" applyBorder="1" applyAlignment="1">
      <alignment horizontal="center"/>
    </xf>
    <xf numFmtId="2" fontId="4" fillId="38" borderId="33" xfId="0" applyNumberFormat="1" applyFont="1" applyFill="1" applyBorder="1" applyAlignment="1">
      <alignment horizontal="center"/>
    </xf>
    <xf numFmtId="0" fontId="16" fillId="38" borderId="29" xfId="0" applyFont="1" applyFill="1" applyBorder="1" applyAlignment="1">
      <alignment horizontal="center" wrapText="1"/>
    </xf>
    <xf numFmtId="2" fontId="4" fillId="39" borderId="34" xfId="0" applyNumberFormat="1" applyFont="1" applyFill="1" applyBorder="1" applyAlignment="1">
      <alignment horizontal="center"/>
    </xf>
    <xf numFmtId="1" fontId="0" fillId="0" borderId="33" xfId="0" applyNumberFormat="1" applyBorder="1" applyAlignment="1">
      <alignment/>
    </xf>
    <xf numFmtId="1" fontId="0" fillId="39" borderId="0" xfId="0" applyNumberFormat="1" applyFill="1" applyBorder="1" applyAlignment="1">
      <alignment/>
    </xf>
    <xf numFmtId="2" fontId="4" fillId="41" borderId="35" xfId="0" applyNumberFormat="1" applyFont="1" applyFill="1" applyBorder="1" applyAlignment="1">
      <alignment horizontal="center"/>
    </xf>
    <xf numFmtId="0" fontId="0" fillId="37" borderId="27" xfId="0" applyFill="1" applyBorder="1" applyAlignment="1">
      <alignment/>
    </xf>
    <xf numFmtId="10" fontId="0" fillId="37" borderId="28" xfId="0" applyNumberFormat="1" applyFill="1" applyBorder="1" applyAlignment="1">
      <alignment/>
    </xf>
    <xf numFmtId="0" fontId="16" fillId="38" borderId="30" xfId="0" applyFont="1" applyFill="1" applyBorder="1" applyAlignment="1">
      <alignment horizontal="center" wrapText="1"/>
    </xf>
    <xf numFmtId="10" fontId="0" fillId="38" borderId="29" xfId="0" applyNumberFormat="1" applyFill="1" applyBorder="1" applyAlignment="1">
      <alignment/>
    </xf>
    <xf numFmtId="10" fontId="0" fillId="38" borderId="30" xfId="0" applyNumberFormat="1" applyFill="1" applyBorder="1" applyAlignment="1">
      <alignment/>
    </xf>
    <xf numFmtId="10" fontId="0" fillId="0" borderId="29" xfId="0" applyNumberFormat="1" applyBorder="1" applyAlignment="1">
      <alignment/>
    </xf>
    <xf numFmtId="10" fontId="0" fillId="0" borderId="30" xfId="0" applyNumberFormat="1" applyBorder="1" applyAlignment="1">
      <alignment/>
    </xf>
    <xf numFmtId="3" fontId="0" fillId="39" borderId="29" xfId="0" applyNumberFormat="1" applyFill="1" applyBorder="1" applyAlignment="1">
      <alignment/>
    </xf>
    <xf numFmtId="3" fontId="0" fillId="0" borderId="28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38" borderId="30" xfId="0" applyNumberFormat="1" applyFill="1" applyBorder="1" applyAlignment="1">
      <alignment/>
    </xf>
    <xf numFmtId="3" fontId="0" fillId="39" borderId="30" xfId="0" applyNumberFormat="1" applyFill="1" applyBorder="1" applyAlignment="1">
      <alignment/>
    </xf>
    <xf numFmtId="0" fontId="14" fillId="0" borderId="36" xfId="0" applyFont="1" applyBorder="1" applyAlignment="1">
      <alignment horizontal="left" wrapText="1"/>
    </xf>
    <xf numFmtId="0" fontId="4" fillId="0" borderId="28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0" fillId="0" borderId="37" xfId="0" applyBorder="1" applyAlignment="1">
      <alignment/>
    </xf>
    <xf numFmtId="2" fontId="4" fillId="39" borderId="35" xfId="0" applyNumberFormat="1" applyFont="1" applyFill="1" applyBorder="1" applyAlignment="1">
      <alignment horizontal="center"/>
    </xf>
    <xf numFmtId="3" fontId="0" fillId="38" borderId="37" xfId="0" applyNumberFormat="1" applyFill="1" applyBorder="1" applyAlignment="1">
      <alignment/>
    </xf>
    <xf numFmtId="3" fontId="0" fillId="39" borderId="28" xfId="0" applyNumberFormat="1" applyFill="1" applyBorder="1" applyAlignment="1">
      <alignment/>
    </xf>
    <xf numFmtId="0" fontId="4" fillId="0" borderId="38" xfId="0" applyFont="1" applyBorder="1" applyAlignment="1">
      <alignment horizontal="left" vertical="center" wrapText="1"/>
    </xf>
    <xf numFmtId="3" fontId="0" fillId="38" borderId="0" xfId="0" applyNumberFormat="1" applyFill="1" applyBorder="1" applyAlignment="1">
      <alignment/>
    </xf>
    <xf numFmtId="3" fontId="0" fillId="39" borderId="32" xfId="0" applyNumberFormat="1" applyFill="1" applyBorder="1" applyAlignment="1">
      <alignment/>
    </xf>
    <xf numFmtId="10" fontId="0" fillId="37" borderId="32" xfId="0" applyNumberFormat="1" applyFill="1" applyBorder="1" applyAlignment="1">
      <alignment/>
    </xf>
    <xf numFmtId="0" fontId="4" fillId="0" borderId="39" xfId="0" applyFont="1" applyBorder="1" applyAlignment="1">
      <alignment horizontal="left" vertical="center" wrapText="1"/>
    </xf>
    <xf numFmtId="3" fontId="0" fillId="38" borderId="40" xfId="0" applyNumberFormat="1" applyFill="1" applyBorder="1" applyAlignment="1">
      <alignment/>
    </xf>
    <xf numFmtId="0" fontId="4" fillId="0" borderId="25" xfId="0" applyFont="1" applyBorder="1" applyAlignment="1">
      <alignment horizontal="left" vertical="center" wrapText="1"/>
    </xf>
    <xf numFmtId="4" fontId="0" fillId="39" borderId="27" xfId="0" applyNumberFormat="1" applyFill="1" applyBorder="1" applyAlignment="1">
      <alignment/>
    </xf>
    <xf numFmtId="10" fontId="0" fillId="39" borderId="27" xfId="0" applyNumberFormat="1" applyFill="1" applyBorder="1" applyAlignment="1">
      <alignment/>
    </xf>
    <xf numFmtId="0" fontId="4" fillId="0" borderId="4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4" fillId="0" borderId="44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2" fontId="0" fillId="0" borderId="3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40" xfId="0" applyNumberFormat="1" applyBorder="1" applyAlignment="1">
      <alignment/>
    </xf>
    <xf numFmtId="10" fontId="0" fillId="0" borderId="40" xfId="0" applyNumberFormat="1" applyBorder="1" applyAlignment="1">
      <alignment/>
    </xf>
    <xf numFmtId="2" fontId="0" fillId="0" borderId="37" xfId="0" applyNumberFormat="1" applyBorder="1" applyAlignment="1">
      <alignment/>
    </xf>
    <xf numFmtId="1" fontId="0" fillId="0" borderId="40" xfId="0" applyNumberFormat="1" applyBorder="1" applyAlignment="1">
      <alignment/>
    </xf>
    <xf numFmtId="1" fontId="0" fillId="0" borderId="0" xfId="0" applyNumberFormat="1" applyBorder="1" applyAlignment="1">
      <alignment/>
    </xf>
    <xf numFmtId="3" fontId="0" fillId="39" borderId="33" xfId="0" applyNumberFormat="1" applyFill="1" applyBorder="1" applyAlignment="1">
      <alignment/>
    </xf>
    <xf numFmtId="4" fontId="0" fillId="39" borderId="29" xfId="0" applyNumberFormat="1" applyFill="1" applyBorder="1" applyAlignment="1">
      <alignment/>
    </xf>
    <xf numFmtId="10" fontId="0" fillId="39" borderId="29" xfId="0" applyNumberFormat="1" applyFill="1" applyBorder="1" applyAlignment="1">
      <alignment/>
    </xf>
    <xf numFmtId="3" fontId="0" fillId="38" borderId="44" xfId="0" applyNumberFormat="1" applyFill="1" applyBorder="1" applyAlignment="1">
      <alignment/>
    </xf>
    <xf numFmtId="2" fontId="0" fillId="38" borderId="28" xfId="0" applyNumberFormat="1" applyFill="1" applyBorder="1" applyAlignment="1">
      <alignment/>
    </xf>
    <xf numFmtId="1" fontId="0" fillId="38" borderId="27" xfId="0" applyNumberFormat="1" applyFill="1" applyBorder="1" applyAlignment="1">
      <alignment/>
    </xf>
    <xf numFmtId="1" fontId="0" fillId="38" borderId="32" xfId="0" applyNumberFormat="1" applyFill="1" applyBorder="1" applyAlignment="1">
      <alignment/>
    </xf>
    <xf numFmtId="2" fontId="0" fillId="39" borderId="28" xfId="0" applyNumberFormat="1" applyFill="1" applyBorder="1" applyAlignment="1">
      <alignment/>
    </xf>
    <xf numFmtId="1" fontId="0" fillId="39" borderId="27" xfId="0" applyNumberFormat="1" applyFill="1" applyBorder="1" applyAlignment="1">
      <alignment/>
    </xf>
    <xf numFmtId="1" fontId="0" fillId="39" borderId="32" xfId="0" applyNumberFormat="1" applyFill="1" applyBorder="1" applyAlignment="1">
      <alignment/>
    </xf>
    <xf numFmtId="10" fontId="0" fillId="0" borderId="37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16" fillId="40" borderId="27" xfId="0" applyFont="1" applyFill="1" applyBorder="1" applyAlignment="1">
      <alignment horizontal="center" wrapText="1"/>
    </xf>
    <xf numFmtId="2" fontId="4" fillId="0" borderId="32" xfId="0" applyNumberFormat="1" applyFont="1" applyBorder="1" applyAlignment="1">
      <alignment horizontal="center"/>
    </xf>
    <xf numFmtId="2" fontId="4" fillId="0" borderId="28" xfId="0" applyNumberFormat="1" applyFont="1" applyBorder="1" applyAlignment="1">
      <alignment horizontal="center"/>
    </xf>
    <xf numFmtId="0" fontId="0" fillId="38" borderId="30" xfId="0" applyFill="1" applyBorder="1" applyAlignment="1">
      <alignment/>
    </xf>
    <xf numFmtId="2" fontId="0" fillId="0" borderId="29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0" fillId="38" borderId="27" xfId="0" applyNumberFormat="1" applyFill="1" applyBorder="1" applyAlignment="1">
      <alignment/>
    </xf>
    <xf numFmtId="2" fontId="0" fillId="39" borderId="27" xfId="0" applyNumberFormat="1" applyFill="1" applyBorder="1" applyAlignment="1">
      <alignment/>
    </xf>
    <xf numFmtId="0" fontId="4" fillId="0" borderId="45" xfId="0" applyFont="1" applyBorder="1" applyAlignment="1">
      <alignment horizontal="center" vertical="center"/>
    </xf>
    <xf numFmtId="3" fontId="0" fillId="0" borderId="37" xfId="0" applyNumberFormat="1" applyBorder="1" applyAlignment="1">
      <alignment/>
    </xf>
    <xf numFmtId="3" fontId="0" fillId="38" borderId="28" xfId="0" applyNumberFormat="1" applyFill="1" applyBorder="1" applyAlignment="1">
      <alignment/>
    </xf>
    <xf numFmtId="2" fontId="0" fillId="0" borderId="27" xfId="0" applyNumberFormat="1" applyBorder="1" applyAlignment="1">
      <alignment/>
    </xf>
    <xf numFmtId="0" fontId="15" fillId="0" borderId="29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8" fillId="42" borderId="18" xfId="0" applyFont="1" applyFill="1" applyBorder="1" applyAlignment="1">
      <alignment horizontal="center" vertical="center" wrapText="1" readingOrder="1"/>
    </xf>
    <xf numFmtId="0" fontId="48" fillId="19" borderId="18" xfId="0" applyFont="1" applyFill="1" applyBorder="1" applyAlignment="1">
      <alignment/>
    </xf>
    <xf numFmtId="3" fontId="48" fillId="19" borderId="18" xfId="0" applyNumberFormat="1" applyFont="1" applyFill="1" applyBorder="1" applyAlignment="1">
      <alignment/>
    </xf>
    <xf numFmtId="3" fontId="48" fillId="19" borderId="18" xfId="49" applyNumberFormat="1" applyFont="1" applyFill="1" applyBorder="1">
      <alignment/>
      <protection/>
    </xf>
    <xf numFmtId="0" fontId="0" fillId="19" borderId="18" xfId="0" applyFill="1" applyBorder="1" applyAlignment="1">
      <alignment/>
    </xf>
    <xf numFmtId="3" fontId="33" fillId="19" borderId="18" xfId="0" applyNumberFormat="1" applyFont="1" applyFill="1" applyBorder="1" applyAlignment="1">
      <alignment/>
    </xf>
    <xf numFmtId="3" fontId="33" fillId="19" borderId="18" xfId="49" applyNumberFormat="1" applyFill="1" applyBorder="1">
      <alignment/>
      <protection/>
    </xf>
    <xf numFmtId="0" fontId="48" fillId="43" borderId="18" xfId="0" applyFont="1" applyFill="1" applyBorder="1" applyAlignment="1">
      <alignment/>
    </xf>
    <xf numFmtId="3" fontId="48" fillId="43" borderId="18" xfId="0" applyNumberFormat="1" applyFont="1" applyFill="1" applyBorder="1" applyAlignment="1">
      <alignment/>
    </xf>
    <xf numFmtId="3" fontId="48" fillId="43" borderId="18" xfId="49" applyNumberFormat="1" applyFont="1" applyFill="1" applyBorder="1">
      <alignment/>
      <protection/>
    </xf>
    <xf numFmtId="0" fontId="0" fillId="43" borderId="18" xfId="0" applyFill="1" applyBorder="1" applyAlignment="1">
      <alignment/>
    </xf>
    <xf numFmtId="3" fontId="33" fillId="43" borderId="18" xfId="0" applyNumberFormat="1" applyFont="1" applyFill="1" applyBorder="1" applyAlignment="1">
      <alignment/>
    </xf>
    <xf numFmtId="3" fontId="33" fillId="43" borderId="18" xfId="49" applyNumberFormat="1" applyFill="1" applyBorder="1">
      <alignment/>
      <protection/>
    </xf>
    <xf numFmtId="0" fontId="48" fillId="43" borderId="18" xfId="0" applyFont="1" applyFill="1" applyBorder="1" applyAlignment="1">
      <alignment horizontal="left" vertical="center" wrapText="1" readingOrder="1"/>
    </xf>
    <xf numFmtId="0" fontId="48" fillId="44" borderId="18" xfId="0" applyFont="1" applyFill="1" applyBorder="1" applyAlignment="1">
      <alignment/>
    </xf>
    <xf numFmtId="3" fontId="48" fillId="44" borderId="18" xfId="0" applyNumberFormat="1" applyFont="1" applyFill="1" applyBorder="1" applyAlignment="1">
      <alignment/>
    </xf>
    <xf numFmtId="3" fontId="48" fillId="44" borderId="18" xfId="49" applyNumberFormat="1" applyFont="1" applyFill="1" applyBorder="1">
      <alignment/>
      <protection/>
    </xf>
    <xf numFmtId="0" fontId="0" fillId="44" borderId="18" xfId="0" applyFill="1" applyBorder="1" applyAlignment="1">
      <alignment/>
    </xf>
    <xf numFmtId="3" fontId="33" fillId="44" borderId="18" xfId="0" applyNumberFormat="1" applyFont="1" applyFill="1" applyBorder="1" applyAlignment="1">
      <alignment/>
    </xf>
    <xf numFmtId="3" fontId="33" fillId="44" borderId="18" xfId="49" applyNumberFormat="1" applyFill="1" applyBorder="1">
      <alignment/>
      <protection/>
    </xf>
    <xf numFmtId="0" fontId="48" fillId="14" borderId="18" xfId="0" applyFont="1" applyFill="1" applyBorder="1" applyAlignment="1">
      <alignment/>
    </xf>
    <xf numFmtId="3" fontId="48" fillId="14" borderId="18" xfId="0" applyNumberFormat="1" applyFont="1" applyFill="1" applyBorder="1" applyAlignment="1">
      <alignment/>
    </xf>
    <xf numFmtId="3" fontId="48" fillId="14" borderId="18" xfId="49" applyNumberFormat="1" applyFont="1" applyFill="1" applyBorder="1">
      <alignment/>
      <protection/>
    </xf>
    <xf numFmtId="0" fontId="0" fillId="14" borderId="18" xfId="0" applyFill="1" applyBorder="1" applyAlignment="1">
      <alignment/>
    </xf>
    <xf numFmtId="3" fontId="33" fillId="14" borderId="18" xfId="0" applyNumberFormat="1" applyFont="1" applyFill="1" applyBorder="1" applyAlignment="1">
      <alignment/>
    </xf>
    <xf numFmtId="3" fontId="33" fillId="14" borderId="18" xfId="49" applyNumberFormat="1" applyFill="1" applyBorder="1">
      <alignment/>
      <protection/>
    </xf>
    <xf numFmtId="0" fontId="48" fillId="14" borderId="18" xfId="0" applyFont="1" applyFill="1" applyBorder="1" applyAlignment="1">
      <alignment horizontal="left" vertical="center" wrapText="1" readingOrder="1"/>
    </xf>
    <xf numFmtId="0" fontId="48" fillId="45" borderId="18" xfId="0" applyFont="1" applyFill="1" applyBorder="1" applyAlignment="1">
      <alignment/>
    </xf>
    <xf numFmtId="0" fontId="48" fillId="45" borderId="18" xfId="0" applyFont="1" applyFill="1" applyBorder="1" applyAlignment="1">
      <alignment horizontal="left" vertical="center" wrapText="1" readingOrder="1"/>
    </xf>
    <xf numFmtId="3" fontId="48" fillId="45" borderId="18" xfId="0" applyNumberFormat="1" applyFont="1" applyFill="1" applyBorder="1" applyAlignment="1">
      <alignment/>
    </xf>
    <xf numFmtId="3" fontId="48" fillId="45" borderId="18" xfId="49" applyNumberFormat="1" applyFont="1" applyFill="1" applyBorder="1">
      <alignment/>
      <protection/>
    </xf>
    <xf numFmtId="0" fontId="0" fillId="45" borderId="18" xfId="0" applyFill="1" applyBorder="1" applyAlignment="1">
      <alignment/>
    </xf>
    <xf numFmtId="3" fontId="33" fillId="45" borderId="18" xfId="0" applyNumberFormat="1" applyFont="1" applyFill="1" applyBorder="1" applyAlignment="1">
      <alignment/>
    </xf>
    <xf numFmtId="3" fontId="33" fillId="45" borderId="18" xfId="49" applyNumberFormat="1" applyFill="1" applyBorder="1">
      <alignment/>
      <protection/>
    </xf>
    <xf numFmtId="0" fontId="48" fillId="45" borderId="47" xfId="0" applyFont="1" applyFill="1" applyBorder="1" applyAlignment="1">
      <alignment horizontal="left" vertical="center" wrapText="1" readingOrder="1"/>
    </xf>
    <xf numFmtId="0" fontId="48" fillId="13" borderId="18" xfId="0" applyFont="1" applyFill="1" applyBorder="1" applyAlignment="1">
      <alignment/>
    </xf>
    <xf numFmtId="3" fontId="48" fillId="13" borderId="18" xfId="0" applyNumberFormat="1" applyFont="1" applyFill="1" applyBorder="1" applyAlignment="1">
      <alignment/>
    </xf>
    <xf numFmtId="3" fontId="48" fillId="13" borderId="18" xfId="49" applyNumberFormat="1" applyFont="1" applyFill="1" applyBorder="1">
      <alignment/>
      <protection/>
    </xf>
    <xf numFmtId="0" fontId="0" fillId="13" borderId="18" xfId="0" applyFill="1" applyBorder="1" applyAlignment="1">
      <alignment/>
    </xf>
    <xf numFmtId="3" fontId="33" fillId="13" borderId="18" xfId="0" applyNumberFormat="1" applyFont="1" applyFill="1" applyBorder="1" applyAlignment="1">
      <alignment/>
    </xf>
    <xf numFmtId="3" fontId="33" fillId="13" borderId="18" xfId="49" applyNumberFormat="1" applyFill="1" applyBorder="1">
      <alignment/>
      <protection/>
    </xf>
    <xf numFmtId="0" fontId="48" fillId="13" borderId="18" xfId="0" applyFont="1" applyFill="1" applyBorder="1" applyAlignment="1">
      <alignment horizontal="left" vertical="center" wrapText="1" readingOrder="1"/>
    </xf>
    <xf numFmtId="0" fontId="48" fillId="0" borderId="18" xfId="0" applyFont="1" applyBorder="1" applyAlignment="1">
      <alignment/>
    </xf>
    <xf numFmtId="3" fontId="48" fillId="0" borderId="18" xfId="0" applyNumberFormat="1" applyFont="1" applyBorder="1" applyAlignment="1">
      <alignment/>
    </xf>
    <xf numFmtId="3" fontId="48" fillId="0" borderId="18" xfId="49" applyNumberFormat="1" applyFont="1" applyBorder="1">
      <alignment/>
      <protection/>
    </xf>
    <xf numFmtId="0" fontId="0" fillId="0" borderId="18" xfId="0" applyBorder="1" applyAlignment="1">
      <alignment/>
    </xf>
    <xf numFmtId="3" fontId="48" fillId="0" borderId="0" xfId="0" applyNumberFormat="1" applyFont="1" applyAlignment="1">
      <alignment/>
    </xf>
    <xf numFmtId="4" fontId="48" fillId="0" borderId="18" xfId="0" applyNumberFormat="1" applyFont="1" applyBorder="1" applyAlignment="1">
      <alignment/>
    </xf>
    <xf numFmtId="10" fontId="48" fillId="0" borderId="18" xfId="0" applyNumberFormat="1" applyFont="1" applyBorder="1" applyAlignment="1">
      <alignment/>
    </xf>
    <xf numFmtId="10" fontId="4" fillId="0" borderId="18" xfId="65" applyNumberFormat="1" applyFont="1" applyFill="1" applyBorder="1" applyAlignment="1" applyProtection="1">
      <alignment/>
      <protection/>
    </xf>
    <xf numFmtId="2" fontId="48" fillId="0" borderId="18" xfId="0" applyNumberFormat="1" applyFont="1" applyBorder="1" applyAlignment="1">
      <alignment/>
    </xf>
    <xf numFmtId="4" fontId="48" fillId="0" borderId="18" xfId="49" applyNumberFormat="1" applyFont="1" applyBorder="1">
      <alignment/>
      <protection/>
    </xf>
    <xf numFmtId="2" fontId="6" fillId="0" borderId="18" xfId="0" applyNumberFormat="1" applyFont="1" applyBorder="1" applyAlignment="1">
      <alignment/>
    </xf>
    <xf numFmtId="0" fontId="48" fillId="0" borderId="18" xfId="0" applyFont="1" applyBorder="1" applyAlignment="1">
      <alignment horizontal="left" vertical="center" wrapText="1" readingOrder="1"/>
    </xf>
    <xf numFmtId="4" fontId="4" fillId="0" borderId="18" xfId="65" applyNumberFormat="1" applyFont="1" applyFill="1" applyBorder="1" applyAlignment="1" applyProtection="1">
      <alignment/>
      <protection/>
    </xf>
    <xf numFmtId="0" fontId="4" fillId="0" borderId="18" xfId="49" applyFont="1" applyBorder="1" applyAlignment="1">
      <alignment horizontal="left" wrapText="1"/>
      <protection/>
    </xf>
    <xf numFmtId="3" fontId="48" fillId="0" borderId="0" xfId="49" applyNumberFormat="1" applyFont="1">
      <alignment/>
      <protection/>
    </xf>
    <xf numFmtId="0" fontId="48" fillId="0" borderId="47" xfId="0" applyFont="1" applyBorder="1" applyAlignment="1">
      <alignment horizontal="left"/>
    </xf>
    <xf numFmtId="0" fontId="48" fillId="0" borderId="47" xfId="0" applyFont="1" applyBorder="1" applyAlignment="1">
      <alignment horizontal="right"/>
    </xf>
    <xf numFmtId="0" fontId="48" fillId="0" borderId="47" xfId="0" applyFont="1" applyBorder="1" applyAlignment="1">
      <alignment horizontal="left" vertical="center" wrapText="1" readingOrder="1"/>
    </xf>
    <xf numFmtId="3" fontId="48" fillId="0" borderId="47" xfId="0" applyNumberFormat="1" applyFont="1" applyBorder="1" applyAlignment="1">
      <alignment horizontal="right" vertical="center"/>
    </xf>
    <xf numFmtId="3" fontId="48" fillId="0" borderId="47" xfId="49" applyNumberFormat="1" applyFont="1" applyBorder="1" applyAlignment="1">
      <alignment horizontal="right" vertical="center"/>
      <protection/>
    </xf>
    <xf numFmtId="0" fontId="0" fillId="0" borderId="47" xfId="0" applyBorder="1" applyAlignment="1">
      <alignment horizontal="left" vertical="center"/>
    </xf>
    <xf numFmtId="10" fontId="4" fillId="0" borderId="18" xfId="65" applyNumberFormat="1" applyFont="1" applyFill="1" applyBorder="1" applyAlignment="1" applyProtection="1">
      <alignment horizontal="right"/>
      <protection/>
    </xf>
    <xf numFmtId="0" fontId="14" fillId="38" borderId="27" xfId="0" applyFont="1" applyFill="1" applyBorder="1" applyAlignment="1">
      <alignment horizontal="center" vertical="center" wrapText="1"/>
    </xf>
    <xf numFmtId="0" fontId="14" fillId="39" borderId="27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1" fontId="0" fillId="38" borderId="0" xfId="0" applyNumberFormat="1" applyFill="1" applyBorder="1" applyAlignment="1">
      <alignment/>
    </xf>
    <xf numFmtId="0" fontId="16" fillId="40" borderId="0" xfId="0" applyFont="1" applyFill="1" applyBorder="1" applyAlignment="1">
      <alignment horizontal="center" wrapText="1"/>
    </xf>
    <xf numFmtId="2" fontId="4" fillId="38" borderId="0" xfId="0" applyNumberFormat="1" applyFont="1" applyFill="1" applyBorder="1" applyAlignment="1">
      <alignment horizontal="center"/>
    </xf>
    <xf numFmtId="0" fontId="14" fillId="0" borderId="48" xfId="0" applyFont="1" applyBorder="1" applyAlignment="1">
      <alignment horizontal="center" wrapText="1"/>
    </xf>
    <xf numFmtId="0" fontId="14" fillId="0" borderId="48" xfId="0" applyFont="1" applyBorder="1" applyAlignment="1">
      <alignment horizontal="center" vertical="center" wrapText="1"/>
    </xf>
    <xf numFmtId="0" fontId="14" fillId="38" borderId="49" xfId="0" applyFont="1" applyFill="1" applyBorder="1" applyAlignment="1">
      <alignment horizontal="center" vertical="center" wrapText="1"/>
    </xf>
    <xf numFmtId="0" fontId="14" fillId="39" borderId="50" xfId="0" applyFont="1" applyFill="1" applyBorder="1" applyAlignment="1">
      <alignment horizontal="center" vertical="center" wrapText="1"/>
    </xf>
    <xf numFmtId="0" fontId="4" fillId="0" borderId="48" xfId="0" applyFont="1" applyBorder="1" applyAlignment="1">
      <alignment wrapText="1"/>
    </xf>
    <xf numFmtId="0" fontId="4" fillId="0" borderId="51" xfId="0" applyFont="1" applyBorder="1" applyAlignment="1">
      <alignment wrapText="1"/>
    </xf>
    <xf numFmtId="0" fontId="4" fillId="0" borderId="52" xfId="0" applyFont="1" applyBorder="1" applyAlignment="1">
      <alignment wrapText="1"/>
    </xf>
    <xf numFmtId="0" fontId="4" fillId="0" borderId="53" xfId="0" applyFont="1" applyBorder="1" applyAlignment="1">
      <alignment wrapText="1"/>
    </xf>
    <xf numFmtId="1" fontId="0" fillId="0" borderId="54" xfId="0" applyNumberFormat="1" applyBorder="1" applyAlignment="1">
      <alignment/>
    </xf>
    <xf numFmtId="1" fontId="0" fillId="0" borderId="49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0" fillId="38" borderId="49" xfId="0" applyNumberFormat="1" applyFill="1" applyBorder="1" applyAlignment="1">
      <alignment/>
    </xf>
    <xf numFmtId="1" fontId="0" fillId="0" borderId="48" xfId="0" applyNumberFormat="1" applyBorder="1" applyAlignment="1">
      <alignment/>
    </xf>
    <xf numFmtId="1" fontId="0" fillId="0" borderId="51" xfId="0" applyNumberFormat="1" applyBorder="1" applyAlignment="1">
      <alignment/>
    </xf>
    <xf numFmtId="1" fontId="0" fillId="0" borderId="52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0" fillId="0" borderId="53" xfId="0" applyNumberFormat="1" applyBorder="1" applyAlignment="1">
      <alignment/>
    </xf>
    <xf numFmtId="1" fontId="0" fillId="38" borderId="54" xfId="0" applyNumberFormat="1" applyFill="1" applyBorder="1" applyAlignment="1">
      <alignment/>
    </xf>
    <xf numFmtId="1" fontId="0" fillId="38" borderId="49" xfId="0" applyNumberFormat="1" applyFill="1" applyBorder="1" applyAlignment="1">
      <alignment/>
    </xf>
    <xf numFmtId="3" fontId="0" fillId="38" borderId="54" xfId="0" applyNumberFormat="1" applyFill="1" applyBorder="1" applyAlignment="1">
      <alignment/>
    </xf>
    <xf numFmtId="3" fontId="0" fillId="38" borderId="55" xfId="0" applyNumberFormat="1" applyFill="1" applyBorder="1" applyAlignment="1">
      <alignment/>
    </xf>
    <xf numFmtId="1" fontId="0" fillId="39" borderId="48" xfId="0" applyNumberFormat="1" applyFill="1" applyBorder="1" applyAlignment="1">
      <alignment/>
    </xf>
    <xf numFmtId="1" fontId="0" fillId="39" borderId="51" xfId="0" applyNumberFormat="1" applyFill="1" applyBorder="1" applyAlignment="1">
      <alignment/>
    </xf>
    <xf numFmtId="1" fontId="0" fillId="39" borderId="52" xfId="0" applyNumberFormat="1" applyFill="1" applyBorder="1" applyAlignment="1">
      <alignment/>
    </xf>
    <xf numFmtId="3" fontId="0" fillId="39" borderId="48" xfId="0" applyNumberFormat="1" applyFill="1" applyBorder="1" applyAlignment="1">
      <alignment/>
    </xf>
    <xf numFmtId="3" fontId="0" fillId="39" borderId="51" xfId="0" applyNumberFormat="1" applyFill="1" applyBorder="1" applyAlignment="1">
      <alignment/>
    </xf>
    <xf numFmtId="3" fontId="0" fillId="39" borderId="53" xfId="0" applyNumberFormat="1" applyFill="1" applyBorder="1" applyAlignment="1">
      <alignment/>
    </xf>
    <xf numFmtId="3" fontId="0" fillId="39" borderId="52" xfId="0" applyNumberFormat="1" applyFill="1" applyBorder="1" applyAlignment="1">
      <alignment/>
    </xf>
    <xf numFmtId="1" fontId="0" fillId="39" borderId="54" xfId="0" applyNumberFormat="1" applyFill="1" applyBorder="1" applyAlignment="1">
      <alignment/>
    </xf>
    <xf numFmtId="1" fontId="0" fillId="39" borderId="49" xfId="0" applyNumberFormat="1" applyFill="1" applyBorder="1" applyAlignment="1">
      <alignment/>
    </xf>
    <xf numFmtId="3" fontId="0" fillId="39" borderId="49" xfId="0" applyNumberFormat="1" applyFill="1" applyBorder="1" applyAlignment="1">
      <alignment/>
    </xf>
    <xf numFmtId="3" fontId="0" fillId="39" borderId="54" xfId="0" applyNumberFormat="1" applyFill="1" applyBorder="1" applyAlignment="1">
      <alignment/>
    </xf>
    <xf numFmtId="3" fontId="0" fillId="39" borderId="55" xfId="0" applyNumberFormat="1" applyFill="1" applyBorder="1" applyAlignment="1">
      <alignment/>
    </xf>
    <xf numFmtId="10" fontId="0" fillId="0" borderId="48" xfId="0" applyNumberFormat="1" applyBorder="1" applyAlignment="1">
      <alignment/>
    </xf>
    <xf numFmtId="170" fontId="0" fillId="0" borderId="51" xfId="0" applyNumberFormat="1" applyBorder="1" applyAlignment="1">
      <alignment/>
    </xf>
    <xf numFmtId="10" fontId="0" fillId="0" borderId="52" xfId="0" applyNumberFormat="1" applyBorder="1" applyAlignment="1">
      <alignment/>
    </xf>
    <xf numFmtId="10" fontId="0" fillId="0" borderId="51" xfId="0" applyNumberFormat="1" applyBorder="1" applyAlignment="1">
      <alignment/>
    </xf>
    <xf numFmtId="10" fontId="0" fillId="0" borderId="53" xfId="0" applyNumberFormat="1" applyBorder="1" applyAlignment="1">
      <alignment/>
    </xf>
    <xf numFmtId="0" fontId="0" fillId="0" borderId="54" xfId="0" applyBorder="1" applyAlignment="1">
      <alignment/>
    </xf>
    <xf numFmtId="0" fontId="16" fillId="40" borderId="54" xfId="0" applyFont="1" applyFill="1" applyBorder="1" applyAlignment="1">
      <alignment horizontal="center" wrapText="1"/>
    </xf>
    <xf numFmtId="0" fontId="16" fillId="40" borderId="49" xfId="0" applyFont="1" applyFill="1" applyBorder="1" applyAlignment="1">
      <alignment horizontal="center" wrapText="1"/>
    </xf>
    <xf numFmtId="0" fontId="16" fillId="40" borderId="55" xfId="0" applyFont="1" applyFill="1" applyBorder="1" applyAlignment="1">
      <alignment horizontal="center" wrapText="1"/>
    </xf>
    <xf numFmtId="2" fontId="4" fillId="0" borderId="54" xfId="0" applyNumberFormat="1" applyFont="1" applyBorder="1" applyAlignment="1">
      <alignment horizontal="center"/>
    </xf>
    <xf numFmtId="2" fontId="4" fillId="38" borderId="49" xfId="0" applyNumberFormat="1" applyFont="1" applyFill="1" applyBorder="1" applyAlignment="1">
      <alignment horizontal="center"/>
    </xf>
    <xf numFmtId="2" fontId="4" fillId="38" borderId="54" xfId="0" applyNumberFormat="1" applyFont="1" applyFill="1" applyBorder="1" applyAlignment="1">
      <alignment horizontal="center"/>
    </xf>
    <xf numFmtId="10" fontId="0" fillId="38" borderId="48" xfId="0" applyNumberFormat="1" applyFill="1" applyBorder="1" applyAlignment="1">
      <alignment/>
    </xf>
    <xf numFmtId="10" fontId="0" fillId="38" borderId="51" xfId="0" applyNumberFormat="1" applyFill="1" applyBorder="1" applyAlignment="1">
      <alignment/>
    </xf>
    <xf numFmtId="10" fontId="0" fillId="38" borderId="52" xfId="0" applyNumberFormat="1" applyFill="1" applyBorder="1" applyAlignment="1">
      <alignment/>
    </xf>
    <xf numFmtId="10" fontId="0" fillId="38" borderId="53" xfId="0" applyNumberFormat="1" applyFill="1" applyBorder="1" applyAlignment="1">
      <alignment/>
    </xf>
    <xf numFmtId="0" fontId="0" fillId="38" borderId="54" xfId="0" applyFill="1" applyBorder="1" applyAlignment="1">
      <alignment/>
    </xf>
    <xf numFmtId="0" fontId="16" fillId="38" borderId="55" xfId="0" applyFont="1" applyFill="1" applyBorder="1" applyAlignment="1">
      <alignment horizontal="center" wrapText="1"/>
    </xf>
    <xf numFmtId="0" fontId="0" fillId="37" borderId="56" xfId="0" applyFill="1" applyBorder="1" applyAlignment="1">
      <alignment/>
    </xf>
    <xf numFmtId="2" fontId="4" fillId="39" borderId="57" xfId="0" applyNumberFormat="1" applyFont="1" applyFill="1" applyBorder="1" applyAlignment="1">
      <alignment horizontal="center"/>
    </xf>
    <xf numFmtId="2" fontId="4" fillId="39" borderId="58" xfId="0" applyNumberFormat="1" applyFont="1" applyFill="1" applyBorder="1" applyAlignment="1">
      <alignment horizontal="center"/>
    </xf>
    <xf numFmtId="2" fontId="4" fillId="41" borderId="56" xfId="0" applyNumberFormat="1" applyFont="1" applyFill="1" applyBorder="1" applyAlignment="1">
      <alignment horizontal="center"/>
    </xf>
    <xf numFmtId="2" fontId="4" fillId="41" borderId="57" xfId="0" applyNumberFormat="1" applyFont="1" applyFill="1" applyBorder="1" applyAlignment="1">
      <alignment horizontal="center"/>
    </xf>
    <xf numFmtId="2" fontId="4" fillId="39" borderId="56" xfId="0" applyNumberFormat="1" applyFont="1" applyFill="1" applyBorder="1" applyAlignment="1">
      <alignment horizontal="center"/>
    </xf>
    <xf numFmtId="2" fontId="4" fillId="39" borderId="59" xfId="0" applyNumberFormat="1" applyFont="1" applyFill="1" applyBorder="1" applyAlignment="1">
      <alignment horizontal="center"/>
    </xf>
    <xf numFmtId="2" fontId="4" fillId="41" borderId="58" xfId="0" applyNumberFormat="1" applyFont="1" applyFill="1" applyBorder="1" applyAlignment="1">
      <alignment horizontal="center"/>
    </xf>
    <xf numFmtId="10" fontId="0" fillId="37" borderId="48" xfId="0" applyNumberFormat="1" applyFill="1" applyBorder="1" applyAlignment="1">
      <alignment/>
    </xf>
    <xf numFmtId="10" fontId="0" fillId="37" borderId="51" xfId="0" applyNumberFormat="1" applyFill="1" applyBorder="1" applyAlignment="1">
      <alignment/>
    </xf>
    <xf numFmtId="10" fontId="0" fillId="37" borderId="52" xfId="0" applyNumberFormat="1" applyFill="1" applyBorder="1" applyAlignment="1">
      <alignment/>
    </xf>
    <xf numFmtId="10" fontId="0" fillId="37" borderId="53" xfId="0" applyNumberFormat="1" applyFill="1" applyBorder="1" applyAlignment="1">
      <alignment/>
    </xf>
    <xf numFmtId="0" fontId="15" fillId="0" borderId="54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2" fontId="4" fillId="39" borderId="28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/>
    </xf>
    <xf numFmtId="0" fontId="4" fillId="33" borderId="14" xfId="0" applyFont="1" applyFill="1" applyBorder="1" applyAlignment="1">
      <alignment wrapText="1"/>
    </xf>
    <xf numFmtId="1" fontId="6" fillId="33" borderId="14" xfId="63" applyNumberFormat="1" applyFont="1" applyFill="1" applyBorder="1" applyAlignment="1" applyProtection="1">
      <alignment/>
      <protection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left" vertical="center" wrapText="1"/>
    </xf>
    <xf numFmtId="1" fontId="6" fillId="0" borderId="14" xfId="63" applyNumberFormat="1" applyFont="1" applyFill="1" applyBorder="1" applyAlignment="1" applyProtection="1">
      <alignment/>
      <protection/>
    </xf>
    <xf numFmtId="0" fontId="4" fillId="0" borderId="14" xfId="0" applyFont="1" applyBorder="1" applyAlignment="1">
      <alignment wrapText="1"/>
    </xf>
    <xf numFmtId="3" fontId="6" fillId="0" borderId="14" xfId="63" applyNumberFormat="1" applyFont="1" applyFill="1" applyBorder="1" applyAlignment="1" applyProtection="1">
      <alignment horizontal="right" vertical="center" wrapText="1"/>
      <protection/>
    </xf>
    <xf numFmtId="3" fontId="6" fillId="0" borderId="14" xfId="63" applyNumberFormat="1" applyFont="1" applyFill="1" applyBorder="1" applyAlignment="1" applyProtection="1">
      <alignment/>
      <protection/>
    </xf>
    <xf numFmtId="0" fontId="4" fillId="33" borderId="14" xfId="0" applyFont="1" applyFill="1" applyBorder="1" applyAlignment="1">
      <alignment horizontal="center" vertical="center" wrapText="1"/>
    </xf>
    <xf numFmtId="3" fontId="4" fillId="33" borderId="16" xfId="0" applyNumberFormat="1" applyFont="1" applyFill="1" applyBorder="1" applyAlignment="1">
      <alignment horizontal="right" vertical="center" wrapText="1"/>
    </xf>
    <xf numFmtId="0" fontId="4" fillId="33" borderId="14" xfId="0" applyFont="1" applyFill="1" applyBorder="1" applyAlignment="1">
      <alignment horizontal="left" vertical="center" wrapText="1"/>
    </xf>
    <xf numFmtId="3" fontId="4" fillId="33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 horizontal="right"/>
    </xf>
    <xf numFmtId="0" fontId="4" fillId="33" borderId="14" xfId="0" applyFont="1" applyFill="1" applyBorder="1" applyAlignment="1">
      <alignment horizontal="left" wrapText="1"/>
    </xf>
    <xf numFmtId="1" fontId="4" fillId="33" borderId="16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wrapText="1"/>
    </xf>
    <xf numFmtId="3" fontId="4" fillId="0" borderId="16" xfId="0" applyNumberFormat="1" applyFont="1" applyFill="1" applyBorder="1" applyAlignment="1">
      <alignment horizontal="right"/>
    </xf>
    <xf numFmtId="3" fontId="10" fillId="33" borderId="14" xfId="0" applyNumberFormat="1" applyFont="1" applyFill="1" applyBorder="1" applyAlignment="1">
      <alignment/>
    </xf>
    <xf numFmtId="3" fontId="48" fillId="0" borderId="47" xfId="0" applyNumberFormat="1" applyFont="1" applyBorder="1" applyAlignment="1">
      <alignment horizontal="right" vertical="center"/>
    </xf>
    <xf numFmtId="3" fontId="48" fillId="0" borderId="26" xfId="0" applyNumberFormat="1" applyFont="1" applyBorder="1" applyAlignment="1">
      <alignment horizontal="right" vertical="center"/>
    </xf>
    <xf numFmtId="0" fontId="0" fillId="0" borderId="47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48" fillId="0" borderId="47" xfId="0" applyFont="1" applyBorder="1" applyAlignment="1">
      <alignment horizontal="left"/>
    </xf>
    <xf numFmtId="0" fontId="48" fillId="0" borderId="26" xfId="0" applyFont="1" applyBorder="1" applyAlignment="1">
      <alignment horizontal="left"/>
    </xf>
    <xf numFmtId="0" fontId="48" fillId="0" borderId="47" xfId="0" applyFont="1" applyBorder="1" applyAlignment="1">
      <alignment horizontal="right"/>
    </xf>
    <xf numFmtId="0" fontId="48" fillId="0" borderId="26" xfId="0" applyFont="1" applyBorder="1" applyAlignment="1">
      <alignment horizontal="right"/>
    </xf>
    <xf numFmtId="0" fontId="48" fillId="0" borderId="47" xfId="0" applyFont="1" applyBorder="1" applyAlignment="1">
      <alignment horizontal="left" vertical="center" wrapText="1" readingOrder="1"/>
    </xf>
    <xf numFmtId="0" fontId="48" fillId="0" borderId="26" xfId="0" applyFont="1" applyBorder="1" applyAlignment="1">
      <alignment vertical="center" wrapText="1" readingOrder="1"/>
    </xf>
    <xf numFmtId="3" fontId="48" fillId="0" borderId="47" xfId="49" applyNumberFormat="1" applyFont="1" applyBorder="1" applyAlignment="1">
      <alignment horizontal="right" vertical="center"/>
      <protection/>
    </xf>
    <xf numFmtId="3" fontId="48" fillId="0" borderId="26" xfId="49" applyNumberFormat="1" applyFont="1" applyBorder="1" applyAlignment="1">
      <alignment horizontal="right" vertical="center"/>
      <protection/>
    </xf>
    <xf numFmtId="0" fontId="14" fillId="0" borderId="17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10" fontId="4" fillId="0" borderId="62" xfId="0" applyNumberFormat="1" applyFont="1" applyBorder="1" applyAlignment="1">
      <alignment horizontal="center" vertical="center" wrapText="1"/>
    </xf>
    <xf numFmtId="10" fontId="4" fillId="0" borderId="46" xfId="0" applyNumberFormat="1" applyFont="1" applyBorder="1" applyAlignment="1">
      <alignment horizontal="center" vertical="center" wrapText="1"/>
    </xf>
    <xf numFmtId="10" fontId="4" fillId="38" borderId="62" xfId="0" applyNumberFormat="1" applyFont="1" applyFill="1" applyBorder="1" applyAlignment="1">
      <alignment horizontal="center" vertical="center" wrapText="1"/>
    </xf>
    <xf numFmtId="10" fontId="4" fillId="38" borderId="46" xfId="0" applyNumberFormat="1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10" fontId="4" fillId="39" borderId="63" xfId="0" applyNumberFormat="1" applyFont="1" applyFill="1" applyBorder="1" applyAlignment="1">
      <alignment horizontal="center" vertical="center" wrapText="1"/>
    </xf>
    <xf numFmtId="10" fontId="4" fillId="39" borderId="64" xfId="0" applyNumberFormat="1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67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 wrapText="1"/>
    </xf>
    <xf numFmtId="0" fontId="14" fillId="0" borderId="71" xfId="0" applyFont="1" applyBorder="1" applyAlignment="1">
      <alignment horizontal="center" vertical="center" wrapText="1"/>
    </xf>
    <xf numFmtId="0" fontId="14" fillId="0" borderId="72" xfId="0" applyFont="1" applyBorder="1" applyAlignment="1">
      <alignment horizontal="center" vertical="center" wrapText="1"/>
    </xf>
    <xf numFmtId="0" fontId="14" fillId="0" borderId="73" xfId="0" applyFont="1" applyBorder="1" applyAlignment="1">
      <alignment horizontal="center" vertical="center" wrapText="1"/>
    </xf>
    <xf numFmtId="10" fontId="4" fillId="0" borderId="74" xfId="0" applyNumberFormat="1" applyFont="1" applyBorder="1" applyAlignment="1">
      <alignment horizontal="center" vertical="center" wrapText="1"/>
    </xf>
    <xf numFmtId="10" fontId="4" fillId="0" borderId="75" xfId="0" applyNumberFormat="1" applyFont="1" applyBorder="1" applyAlignment="1">
      <alignment horizontal="center" vertical="center" wrapText="1"/>
    </xf>
    <xf numFmtId="10" fontId="4" fillId="38" borderId="74" xfId="0" applyNumberFormat="1" applyFont="1" applyFill="1" applyBorder="1" applyAlignment="1">
      <alignment horizontal="center" vertical="center" wrapText="1"/>
    </xf>
    <xf numFmtId="10" fontId="4" fillId="38" borderId="75" xfId="0" applyNumberFormat="1" applyFont="1" applyFill="1" applyBorder="1" applyAlignment="1">
      <alignment horizontal="center" vertical="center" wrapText="1"/>
    </xf>
    <xf numFmtId="0" fontId="14" fillId="0" borderId="76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10" fontId="4" fillId="39" borderId="74" xfId="0" applyNumberFormat="1" applyFont="1" applyFill="1" applyBorder="1" applyAlignment="1">
      <alignment horizontal="center" vertical="center" wrapText="1"/>
    </xf>
    <xf numFmtId="10" fontId="4" fillId="39" borderId="77" xfId="0" applyNumberFormat="1" applyFont="1" applyFill="1" applyBorder="1" applyAlignment="1">
      <alignment horizontal="center" vertical="center" wrapText="1"/>
    </xf>
    <xf numFmtId="0" fontId="14" fillId="0" borderId="78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 wrapText="1"/>
    </xf>
    <xf numFmtId="0" fontId="14" fillId="0" borderId="80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10" fontId="4" fillId="39" borderId="83" xfId="0" applyNumberFormat="1" applyFont="1" applyFill="1" applyBorder="1" applyAlignment="1">
      <alignment horizontal="center" vertical="center" wrapText="1"/>
    </xf>
    <xf numFmtId="10" fontId="4" fillId="39" borderId="80" xfId="0" applyNumberFormat="1" applyFont="1" applyFill="1" applyBorder="1" applyAlignment="1">
      <alignment horizontal="center" vertical="center" wrapText="1"/>
    </xf>
    <xf numFmtId="0" fontId="14" fillId="0" borderId="84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eading1 1" xfId="43"/>
    <cellStyle name="Ieșire" xfId="44"/>
    <cellStyle name="Intrare" xfId="45"/>
    <cellStyle name="Currency" xfId="46"/>
    <cellStyle name="Currency [0]" xfId="47"/>
    <cellStyle name="Neutru" xfId="48"/>
    <cellStyle name="Normal 2" xfId="49"/>
    <cellStyle name="Notă" xfId="50"/>
    <cellStyle name="Percent" xfId="51"/>
    <cellStyle name="Result 1" xfId="52"/>
    <cellStyle name="Result2 1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  <cellStyle name="Virgulă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8F2A1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8\Indicatori%20ADIAC%202018_Microsisteme.od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21\Total%20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3">
          <cell r="H33">
            <v>4726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L227"/>
  <sheetViews>
    <sheetView zoomScale="110" zoomScaleNormal="110" zoomScalePageLayoutView="0" workbookViewId="0" topLeftCell="A199">
      <selection activeCell="C75" sqref="C75"/>
    </sheetView>
  </sheetViews>
  <sheetFormatPr defaultColWidth="11.421875" defaultRowHeight="12.75"/>
  <cols>
    <col min="1" max="1" width="6.421875" style="1" customWidth="1"/>
    <col min="2" max="2" width="78.28125" style="2" customWidth="1"/>
    <col min="3" max="3" width="15.7109375" style="3" customWidth="1"/>
    <col min="4" max="5" width="0" style="2" hidden="1" customWidth="1"/>
    <col min="6" max="6" width="0" style="4" hidden="1" customWidth="1"/>
    <col min="7" max="8" width="0" style="5" hidden="1" customWidth="1"/>
    <col min="9" max="9" width="0" style="3" hidden="1" customWidth="1"/>
    <col min="10" max="64" width="8.8515625" style="2" customWidth="1"/>
  </cols>
  <sheetData>
    <row r="4" ht="12.75">
      <c r="B4" s="6" t="s">
        <v>0</v>
      </c>
    </row>
    <row r="5" spans="2:7" ht="12.75">
      <c r="B5" s="6" t="s">
        <v>1</v>
      </c>
      <c r="F5" s="2"/>
      <c r="G5" s="2"/>
    </row>
    <row r="6" ht="12.75">
      <c r="F6" s="7"/>
    </row>
    <row r="7" spans="1:64" ht="12.75" customHeight="1">
      <c r="A7" s="412" t="s">
        <v>2</v>
      </c>
      <c r="B7" s="412" t="s">
        <v>3</v>
      </c>
      <c r="C7" s="413" t="s">
        <v>4</v>
      </c>
      <c r="D7" s="8" t="s">
        <v>5</v>
      </c>
      <c r="E7" s="8" t="s">
        <v>6</v>
      </c>
      <c r="F7" s="9"/>
      <c r="G7" s="10"/>
      <c r="H7" s="10" t="s">
        <v>7</v>
      </c>
      <c r="I7" s="11" t="s">
        <v>8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</row>
    <row r="8" spans="1:64" ht="12.75">
      <c r="A8" s="412"/>
      <c r="B8" s="412"/>
      <c r="C8" s="413"/>
      <c r="D8" s="13">
        <v>42369</v>
      </c>
      <c r="E8" s="14" t="s">
        <v>9</v>
      </c>
      <c r="F8" s="9" t="s">
        <v>10</v>
      </c>
      <c r="G8" s="10"/>
      <c r="H8" s="10" t="s">
        <v>11</v>
      </c>
      <c r="I8" s="15" t="s">
        <v>12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</row>
    <row r="9" spans="1:9" ht="14.25">
      <c r="A9" s="16">
        <v>1</v>
      </c>
      <c r="B9" s="17" t="s">
        <v>13</v>
      </c>
      <c r="C9" s="18">
        <v>341337</v>
      </c>
      <c r="D9" s="19"/>
      <c r="E9" s="19"/>
      <c r="F9" s="4">
        <v>0</v>
      </c>
      <c r="H9" s="5">
        <v>341337</v>
      </c>
      <c r="I9" s="20"/>
    </row>
    <row r="10" spans="1:9" ht="14.25">
      <c r="A10" s="21">
        <v>2</v>
      </c>
      <c r="B10" s="22" t="s">
        <v>14</v>
      </c>
      <c r="C10" s="23">
        <v>277833</v>
      </c>
      <c r="D10" s="24"/>
      <c r="E10" s="24"/>
      <c r="F10" s="4">
        <v>0</v>
      </c>
      <c r="H10" s="5">
        <v>274931</v>
      </c>
      <c r="I10" s="25"/>
    </row>
    <row r="11" spans="1:9" ht="14.25">
      <c r="A11" s="21">
        <v>3</v>
      </c>
      <c r="B11" s="22" t="s">
        <v>15</v>
      </c>
      <c r="C11" s="23">
        <v>1589</v>
      </c>
      <c r="D11" s="24"/>
      <c r="E11" s="24"/>
      <c r="F11" s="4">
        <v>0</v>
      </c>
      <c r="H11" s="5">
        <v>1589</v>
      </c>
      <c r="I11" s="25"/>
    </row>
    <row r="12" spans="1:9" ht="14.25">
      <c r="A12" s="21">
        <v>4</v>
      </c>
      <c r="B12" s="22" t="s">
        <v>16</v>
      </c>
      <c r="C12" s="23">
        <v>1618.921</v>
      </c>
      <c r="D12" s="24"/>
      <c r="E12" s="24"/>
      <c r="F12" s="4">
        <v>0</v>
      </c>
      <c r="H12" s="5">
        <v>1618.921</v>
      </c>
      <c r="I12" s="25"/>
    </row>
    <row r="13" spans="1:9" ht="14.25">
      <c r="A13" s="21">
        <v>5</v>
      </c>
      <c r="B13" s="22" t="s">
        <v>17</v>
      </c>
      <c r="C13" s="23">
        <v>2223.5212</v>
      </c>
      <c r="D13" s="24"/>
      <c r="E13" s="24"/>
      <c r="F13" s="4">
        <v>149.5312</v>
      </c>
      <c r="H13" s="5">
        <v>2073.99</v>
      </c>
      <c r="I13" s="25"/>
    </row>
    <row r="14" spans="1:64" ht="14.25">
      <c r="A14" s="21">
        <v>6</v>
      </c>
      <c r="B14" s="22" t="s">
        <v>18</v>
      </c>
      <c r="C14" s="23">
        <v>72566</v>
      </c>
      <c r="D14" s="24"/>
      <c r="E14" s="24"/>
      <c r="F14" s="4">
        <v>0</v>
      </c>
      <c r="G14" s="26"/>
      <c r="H14" s="26">
        <v>72174</v>
      </c>
      <c r="I14" s="25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</row>
    <row r="15" spans="1:9" ht="14.25">
      <c r="A15" s="27"/>
      <c r="B15" s="28" t="s">
        <v>19</v>
      </c>
      <c r="C15" s="29">
        <v>65124</v>
      </c>
      <c r="D15" s="24"/>
      <c r="E15" s="24"/>
      <c r="F15" s="4">
        <v>0</v>
      </c>
      <c r="H15" s="5">
        <v>64730</v>
      </c>
      <c r="I15" s="25"/>
    </row>
    <row r="16" spans="1:9" ht="14.25">
      <c r="A16" s="27"/>
      <c r="B16" s="28" t="s">
        <v>20</v>
      </c>
      <c r="C16" s="29">
        <v>3095</v>
      </c>
      <c r="D16" s="24"/>
      <c r="E16" s="24"/>
      <c r="F16" s="4">
        <v>0</v>
      </c>
      <c r="H16" s="5">
        <v>3094</v>
      </c>
      <c r="I16" s="25"/>
    </row>
    <row r="17" spans="1:9" ht="14.25">
      <c r="A17" s="27"/>
      <c r="B17" s="28" t="s">
        <v>21</v>
      </c>
      <c r="C17" s="29">
        <v>906</v>
      </c>
      <c r="D17" s="24"/>
      <c r="E17" s="24"/>
      <c r="F17" s="4">
        <v>0</v>
      </c>
      <c r="H17" s="5">
        <v>843</v>
      </c>
      <c r="I17" s="25"/>
    </row>
    <row r="18" spans="1:9" ht="14.25">
      <c r="A18" s="27"/>
      <c r="B18" s="28" t="s">
        <v>22</v>
      </c>
      <c r="C18" s="29">
        <v>3441</v>
      </c>
      <c r="D18" s="24"/>
      <c r="E18" s="24"/>
      <c r="F18" s="4">
        <v>0</v>
      </c>
      <c r="H18" s="5">
        <v>3507</v>
      </c>
      <c r="I18" s="25"/>
    </row>
    <row r="19" spans="1:64" ht="14.25">
      <c r="A19" s="21">
        <v>7</v>
      </c>
      <c r="B19" s="22" t="s">
        <v>23</v>
      </c>
      <c r="C19" s="23">
        <v>1385</v>
      </c>
      <c r="D19" s="24"/>
      <c r="E19" s="24"/>
      <c r="F19" s="4">
        <v>0</v>
      </c>
      <c r="G19" s="26"/>
      <c r="H19" s="26">
        <v>1365</v>
      </c>
      <c r="I19" s="25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</row>
    <row r="20" spans="1:9" ht="14.25">
      <c r="A20" s="27"/>
      <c r="B20" s="28" t="s">
        <v>19</v>
      </c>
      <c r="C20" s="29">
        <v>1297</v>
      </c>
      <c r="D20" s="24"/>
      <c r="E20" s="24"/>
      <c r="H20" s="5">
        <v>1308</v>
      </c>
      <c r="I20" s="25"/>
    </row>
    <row r="21" spans="1:9" ht="14.25">
      <c r="A21" s="27"/>
      <c r="B21" s="28" t="s">
        <v>20</v>
      </c>
      <c r="C21" s="29">
        <v>0</v>
      </c>
      <c r="D21" s="24"/>
      <c r="E21" s="24"/>
      <c r="H21" s="5">
        <v>13</v>
      </c>
      <c r="I21" s="25"/>
    </row>
    <row r="22" spans="1:9" ht="14.25">
      <c r="A22" s="27"/>
      <c r="B22" s="28" t="s">
        <v>21</v>
      </c>
      <c r="C22" s="29">
        <v>26</v>
      </c>
      <c r="D22" s="24"/>
      <c r="E22" s="24"/>
      <c r="H22" s="5">
        <v>5</v>
      </c>
      <c r="I22" s="25"/>
    </row>
    <row r="23" spans="1:9" ht="14.25">
      <c r="A23" s="27"/>
      <c r="B23" s="28" t="s">
        <v>22</v>
      </c>
      <c r="C23" s="29">
        <v>62</v>
      </c>
      <c r="D23" s="24"/>
      <c r="E23" s="24"/>
      <c r="H23" s="5">
        <v>39</v>
      </c>
      <c r="I23" s="25"/>
    </row>
    <row r="24" spans="1:64" ht="14.25">
      <c r="A24" s="21">
        <v>8</v>
      </c>
      <c r="B24" s="22" t="s">
        <v>24</v>
      </c>
      <c r="C24" s="23">
        <v>73744</v>
      </c>
      <c r="D24" s="24"/>
      <c r="E24" s="24"/>
      <c r="G24" s="26"/>
      <c r="H24" s="26">
        <v>73404</v>
      </c>
      <c r="I24" s="25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</row>
    <row r="25" spans="1:9" ht="14.25">
      <c r="A25" s="27"/>
      <c r="B25" s="28" t="s">
        <v>19</v>
      </c>
      <c r="C25" s="29">
        <v>65039</v>
      </c>
      <c r="D25" s="24"/>
      <c r="E25" s="24"/>
      <c r="G25" s="30"/>
      <c r="H25" s="5">
        <v>64662</v>
      </c>
      <c r="I25" s="25"/>
    </row>
    <row r="26" spans="1:9" ht="14.25">
      <c r="A26" s="27"/>
      <c r="B26" s="28" t="s">
        <v>20</v>
      </c>
      <c r="C26" s="29">
        <v>3308</v>
      </c>
      <c r="D26" s="24"/>
      <c r="E26" s="24"/>
      <c r="G26" s="30"/>
      <c r="H26" s="5">
        <v>3314</v>
      </c>
      <c r="I26" s="25"/>
    </row>
    <row r="27" spans="1:9" ht="14.25">
      <c r="A27" s="27"/>
      <c r="B27" s="28" t="s">
        <v>21</v>
      </c>
      <c r="C27" s="29">
        <v>1865</v>
      </c>
      <c r="D27" s="24"/>
      <c r="E27" s="24"/>
      <c r="G27" s="30"/>
      <c r="H27" s="5">
        <v>1836</v>
      </c>
      <c r="I27" s="25"/>
    </row>
    <row r="28" spans="1:9" ht="14.25">
      <c r="A28" s="27"/>
      <c r="B28" s="28" t="s">
        <v>22</v>
      </c>
      <c r="C28" s="29">
        <v>3532</v>
      </c>
      <c r="D28" s="24"/>
      <c r="E28" s="24"/>
      <c r="G28" s="30"/>
      <c r="H28" s="5">
        <v>3592</v>
      </c>
      <c r="I28" s="25"/>
    </row>
    <row r="29" spans="1:9" ht="14.25">
      <c r="A29" s="21">
        <v>9</v>
      </c>
      <c r="B29" s="22" t="s">
        <v>25</v>
      </c>
      <c r="C29" s="23">
        <v>48</v>
      </c>
      <c r="D29" s="24"/>
      <c r="E29" s="24"/>
      <c r="H29" s="5">
        <v>51</v>
      </c>
      <c r="I29" s="25"/>
    </row>
    <row r="30" spans="1:9" ht="14.25">
      <c r="A30" s="21">
        <v>10</v>
      </c>
      <c r="B30" s="22" t="s">
        <v>26</v>
      </c>
      <c r="C30" s="23">
        <v>1416</v>
      </c>
      <c r="D30" s="24"/>
      <c r="E30" s="24"/>
      <c r="H30" s="5">
        <v>1200</v>
      </c>
      <c r="I30" s="25"/>
    </row>
    <row r="31" spans="1:9" ht="14.25">
      <c r="A31" s="21">
        <v>11</v>
      </c>
      <c r="B31" s="22" t="s">
        <v>27</v>
      </c>
      <c r="C31" s="23">
        <v>1388</v>
      </c>
      <c r="D31" s="24"/>
      <c r="E31" s="24"/>
      <c r="H31" s="5">
        <v>1197</v>
      </c>
      <c r="I31" s="25"/>
    </row>
    <row r="32" spans="1:9" ht="14.25">
      <c r="A32" s="21">
        <v>12</v>
      </c>
      <c r="B32" s="22" t="s">
        <v>28</v>
      </c>
      <c r="C32" s="23">
        <v>72518</v>
      </c>
      <c r="D32" s="24"/>
      <c r="E32" s="24"/>
      <c r="F32" s="4">
        <v>0</v>
      </c>
      <c r="H32" s="5">
        <v>72123</v>
      </c>
      <c r="I32" s="25"/>
    </row>
    <row r="33" spans="1:64" ht="14.25">
      <c r="A33" s="21">
        <v>13</v>
      </c>
      <c r="B33" s="22" t="s">
        <v>29</v>
      </c>
      <c r="C33" s="31">
        <v>107</v>
      </c>
      <c r="D33" s="24"/>
      <c r="E33" s="24"/>
      <c r="F33" s="4">
        <v>0</v>
      </c>
      <c r="G33" s="26"/>
      <c r="H33" s="26">
        <v>88</v>
      </c>
      <c r="I33" s="25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</row>
    <row r="34" spans="1:9" ht="14.25">
      <c r="A34" s="27"/>
      <c r="B34" s="28" t="s">
        <v>19</v>
      </c>
      <c r="C34" s="32">
        <v>72</v>
      </c>
      <c r="D34" s="24"/>
      <c r="E34" s="24"/>
      <c r="F34" s="4">
        <v>0</v>
      </c>
      <c r="H34" s="5">
        <v>59</v>
      </c>
      <c r="I34" s="25"/>
    </row>
    <row r="35" spans="1:9" ht="14.25">
      <c r="A35" s="27"/>
      <c r="B35" s="28" t="s">
        <v>20</v>
      </c>
      <c r="C35" s="32">
        <v>26</v>
      </c>
      <c r="D35" s="24"/>
      <c r="E35" s="24"/>
      <c r="F35" s="4">
        <v>0</v>
      </c>
      <c r="H35" s="5">
        <v>21</v>
      </c>
      <c r="I35" s="25"/>
    </row>
    <row r="36" spans="1:9" ht="14.25">
      <c r="A36" s="27"/>
      <c r="B36" s="28" t="s">
        <v>21</v>
      </c>
      <c r="C36" s="32">
        <v>3</v>
      </c>
      <c r="D36" s="24"/>
      <c r="E36" s="24"/>
      <c r="F36" s="4">
        <v>0</v>
      </c>
      <c r="H36" s="5">
        <v>3</v>
      </c>
      <c r="I36" s="25"/>
    </row>
    <row r="37" spans="1:9" ht="14.25">
      <c r="A37" s="27"/>
      <c r="B37" s="28" t="s">
        <v>22</v>
      </c>
      <c r="C37" s="32">
        <v>6</v>
      </c>
      <c r="D37" s="24"/>
      <c r="E37" s="24"/>
      <c r="F37" s="4">
        <v>0</v>
      </c>
      <c r="H37" s="5">
        <v>5</v>
      </c>
      <c r="I37" s="25"/>
    </row>
    <row r="38" spans="1:64" ht="14.25">
      <c r="A38" s="21">
        <v>14</v>
      </c>
      <c r="B38" s="22" t="s">
        <v>30</v>
      </c>
      <c r="C38" s="31">
        <v>67</v>
      </c>
      <c r="D38" s="24"/>
      <c r="E38" s="24"/>
      <c r="F38" s="4">
        <v>0</v>
      </c>
      <c r="G38" s="26"/>
      <c r="H38" s="26">
        <v>56</v>
      </c>
      <c r="I38" s="25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</row>
    <row r="39" spans="1:9" ht="14.25">
      <c r="A39" s="27"/>
      <c r="B39" s="28" t="s">
        <v>19</v>
      </c>
      <c r="C39" s="32">
        <v>45</v>
      </c>
      <c r="D39" s="24"/>
      <c r="E39" s="24"/>
      <c r="F39" s="4">
        <v>0</v>
      </c>
      <c r="H39" s="5">
        <v>38</v>
      </c>
      <c r="I39" s="25"/>
    </row>
    <row r="40" spans="1:9" ht="14.25">
      <c r="A40" s="27"/>
      <c r="B40" s="28" t="s">
        <v>20</v>
      </c>
      <c r="C40" s="32">
        <v>15</v>
      </c>
      <c r="D40" s="24"/>
      <c r="E40" s="24"/>
      <c r="F40" s="4">
        <v>0</v>
      </c>
      <c r="H40" s="5">
        <v>12</v>
      </c>
      <c r="I40" s="25"/>
    </row>
    <row r="41" spans="1:9" ht="14.25">
      <c r="A41" s="27"/>
      <c r="B41" s="28" t="s">
        <v>21</v>
      </c>
      <c r="C41" s="32">
        <v>3</v>
      </c>
      <c r="D41" s="24"/>
      <c r="E41" s="24"/>
      <c r="F41" s="4">
        <v>0</v>
      </c>
      <c r="H41" s="5">
        <v>3</v>
      </c>
      <c r="I41" s="25"/>
    </row>
    <row r="42" spans="1:9" ht="14.25">
      <c r="A42" s="27"/>
      <c r="B42" s="28" t="s">
        <v>22</v>
      </c>
      <c r="C42" s="32">
        <v>4</v>
      </c>
      <c r="D42" s="24"/>
      <c r="E42" s="24"/>
      <c r="F42" s="4">
        <v>0</v>
      </c>
      <c r="H42" s="5">
        <v>3</v>
      </c>
      <c r="I42" s="25"/>
    </row>
    <row r="43" spans="1:64" ht="12.75" customHeight="1">
      <c r="A43" s="414">
        <v>15</v>
      </c>
      <c r="B43" s="415" t="s">
        <v>31</v>
      </c>
      <c r="C43" s="416">
        <v>98</v>
      </c>
      <c r="D43" s="24"/>
      <c r="E43" s="24"/>
      <c r="F43" s="4">
        <v>0</v>
      </c>
      <c r="G43" s="26"/>
      <c r="H43" s="26">
        <v>84</v>
      </c>
      <c r="I43" s="25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</row>
    <row r="44" spans="1:9" ht="12.75">
      <c r="A44" s="414"/>
      <c r="B44" s="415"/>
      <c r="C44" s="416"/>
      <c r="D44" s="24"/>
      <c r="E44" s="24"/>
      <c r="F44" s="4">
        <v>0</v>
      </c>
      <c r="H44" s="5">
        <v>7</v>
      </c>
      <c r="I44" s="25"/>
    </row>
    <row r="45" spans="1:9" ht="14.25">
      <c r="A45" s="27"/>
      <c r="B45" s="28" t="s">
        <v>19</v>
      </c>
      <c r="C45" s="32">
        <v>63</v>
      </c>
      <c r="D45" s="24"/>
      <c r="E45" s="24"/>
      <c r="F45" s="4">
        <v>0</v>
      </c>
      <c r="H45" s="5">
        <v>52</v>
      </c>
      <c r="I45" s="25"/>
    </row>
    <row r="46" spans="1:9" ht="14.25">
      <c r="A46" s="27"/>
      <c r="B46" s="28" t="s">
        <v>20</v>
      </c>
      <c r="C46" s="32">
        <v>26</v>
      </c>
      <c r="D46" s="24"/>
      <c r="E46" s="24"/>
      <c r="F46" s="4">
        <v>0</v>
      </c>
      <c r="H46" s="5">
        <v>21</v>
      </c>
      <c r="I46" s="25"/>
    </row>
    <row r="47" spans="1:9" ht="14.25">
      <c r="A47" s="27"/>
      <c r="B47" s="28" t="s">
        <v>21</v>
      </c>
      <c r="C47" s="32">
        <v>3</v>
      </c>
      <c r="D47" s="24"/>
      <c r="E47" s="24"/>
      <c r="F47" s="4">
        <v>0</v>
      </c>
      <c r="H47" s="5">
        <v>3</v>
      </c>
      <c r="I47" s="25"/>
    </row>
    <row r="48" spans="1:9" ht="14.25">
      <c r="A48" s="27"/>
      <c r="B48" s="28" t="s">
        <v>22</v>
      </c>
      <c r="C48" s="32">
        <v>6</v>
      </c>
      <c r="D48" s="24"/>
      <c r="E48" s="24"/>
      <c r="F48" s="4">
        <v>0</v>
      </c>
      <c r="H48" s="5">
        <v>5</v>
      </c>
      <c r="I48" s="25"/>
    </row>
    <row r="49" spans="1:64" ht="14.25">
      <c r="A49" s="21">
        <v>16</v>
      </c>
      <c r="B49" s="22" t="s">
        <v>32</v>
      </c>
      <c r="C49" s="31">
        <v>164</v>
      </c>
      <c r="D49" s="24"/>
      <c r="E49" s="24"/>
      <c r="F49" s="4">
        <v>0</v>
      </c>
      <c r="G49" s="26"/>
      <c r="H49" s="26">
        <v>133</v>
      </c>
      <c r="I49" s="25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</row>
    <row r="50" spans="1:9" ht="14.25">
      <c r="A50" s="27"/>
      <c r="B50" s="28" t="s">
        <v>19</v>
      </c>
      <c r="C50" s="32">
        <v>157</v>
      </c>
      <c r="D50" s="24"/>
      <c r="E50" s="24"/>
      <c r="F50" s="4">
        <v>0</v>
      </c>
      <c r="H50" s="5">
        <v>127</v>
      </c>
      <c r="I50" s="25"/>
    </row>
    <row r="51" spans="1:9" ht="14.25">
      <c r="A51" s="27"/>
      <c r="B51" s="28" t="s">
        <v>20</v>
      </c>
      <c r="C51" s="32">
        <v>7</v>
      </c>
      <c r="D51" s="24"/>
      <c r="E51" s="24"/>
      <c r="F51" s="4">
        <v>0</v>
      </c>
      <c r="H51" s="5">
        <v>6</v>
      </c>
      <c r="I51" s="25"/>
    </row>
    <row r="52" spans="1:9" ht="14.25">
      <c r="A52" s="27"/>
      <c r="B52" s="28" t="s">
        <v>21</v>
      </c>
      <c r="C52" s="32">
        <v>0</v>
      </c>
      <c r="D52" s="24"/>
      <c r="E52" s="24"/>
      <c r="F52" s="4">
        <v>0</v>
      </c>
      <c r="H52" s="5">
        <v>0</v>
      </c>
      <c r="I52" s="25"/>
    </row>
    <row r="53" spans="1:9" ht="14.25">
      <c r="A53" s="27"/>
      <c r="B53" s="28" t="s">
        <v>22</v>
      </c>
      <c r="C53" s="32">
        <v>0</v>
      </c>
      <c r="D53" s="24"/>
      <c r="E53" s="24"/>
      <c r="F53" s="4">
        <v>0</v>
      </c>
      <c r="H53" s="5">
        <v>0</v>
      </c>
      <c r="I53" s="25"/>
    </row>
    <row r="54" spans="1:64" ht="14.25">
      <c r="A54" s="21">
        <v>17</v>
      </c>
      <c r="B54" s="22" t="s">
        <v>33</v>
      </c>
      <c r="C54" s="31">
        <v>152</v>
      </c>
      <c r="D54" s="24"/>
      <c r="E54" s="24"/>
      <c r="F54" s="4">
        <v>0</v>
      </c>
      <c r="G54" s="26"/>
      <c r="H54" s="26">
        <v>119</v>
      </c>
      <c r="I54" s="25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9" ht="14.25">
      <c r="A55" s="27"/>
      <c r="B55" s="28" t="s">
        <v>19</v>
      </c>
      <c r="C55" s="32">
        <v>148</v>
      </c>
      <c r="D55" s="24"/>
      <c r="E55" s="24"/>
      <c r="F55" s="4">
        <v>0</v>
      </c>
      <c r="H55" s="5">
        <v>119</v>
      </c>
      <c r="I55" s="25"/>
    </row>
    <row r="56" spans="1:9" ht="14.25">
      <c r="A56" s="27"/>
      <c r="B56" s="28" t="s">
        <v>20</v>
      </c>
      <c r="C56" s="32">
        <v>4</v>
      </c>
      <c r="D56" s="24"/>
      <c r="E56" s="24"/>
      <c r="F56" s="4">
        <v>0</v>
      </c>
      <c r="H56" s="5">
        <v>3</v>
      </c>
      <c r="I56" s="25"/>
    </row>
    <row r="57" spans="1:9" ht="14.25">
      <c r="A57" s="27"/>
      <c r="B57" s="28" t="s">
        <v>21</v>
      </c>
      <c r="C57" s="32">
        <v>0</v>
      </c>
      <c r="D57" s="24"/>
      <c r="E57" s="24"/>
      <c r="F57" s="4">
        <v>0</v>
      </c>
      <c r="H57" s="5">
        <v>0</v>
      </c>
      <c r="I57" s="25"/>
    </row>
    <row r="58" spans="1:9" ht="14.25">
      <c r="A58" s="27"/>
      <c r="B58" s="28" t="s">
        <v>22</v>
      </c>
      <c r="C58" s="32">
        <v>0</v>
      </c>
      <c r="D58" s="24"/>
      <c r="E58" s="24"/>
      <c r="F58" s="4">
        <v>0</v>
      </c>
      <c r="H58" s="5">
        <v>0</v>
      </c>
      <c r="I58" s="25"/>
    </row>
    <row r="59" spans="1:64" ht="12.75" customHeight="1">
      <c r="A59" s="414">
        <v>18</v>
      </c>
      <c r="B59" s="415" t="s">
        <v>34</v>
      </c>
      <c r="C59" s="416">
        <v>85</v>
      </c>
      <c r="D59" s="24"/>
      <c r="E59" s="24"/>
      <c r="F59" s="4">
        <v>0</v>
      </c>
      <c r="G59" s="26"/>
      <c r="H59" s="26">
        <v>69</v>
      </c>
      <c r="I59" s="25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9" ht="12.75">
      <c r="A60" s="414"/>
      <c r="B60" s="415"/>
      <c r="C60" s="416"/>
      <c r="D60" s="24"/>
      <c r="E60" s="24"/>
      <c r="F60" s="4">
        <v>0</v>
      </c>
      <c r="H60" s="5">
        <v>0</v>
      </c>
      <c r="I60" s="25"/>
    </row>
    <row r="61" spans="1:9" ht="14.25">
      <c r="A61" s="27"/>
      <c r="B61" s="28" t="s">
        <v>19</v>
      </c>
      <c r="C61" s="32">
        <v>83</v>
      </c>
      <c r="D61" s="24"/>
      <c r="E61" s="24"/>
      <c r="F61" s="4">
        <v>0</v>
      </c>
      <c r="H61" s="5">
        <v>67</v>
      </c>
      <c r="I61" s="25"/>
    </row>
    <row r="62" spans="1:9" ht="14.25">
      <c r="A62" s="27"/>
      <c r="B62" s="28" t="s">
        <v>20</v>
      </c>
      <c r="C62" s="32">
        <v>2</v>
      </c>
      <c r="D62" s="24"/>
      <c r="E62" s="24"/>
      <c r="F62" s="4">
        <v>0</v>
      </c>
      <c r="H62" s="5">
        <v>2</v>
      </c>
      <c r="I62" s="25"/>
    </row>
    <row r="63" spans="1:9" ht="14.25">
      <c r="A63" s="27"/>
      <c r="B63" s="28" t="s">
        <v>21</v>
      </c>
      <c r="C63" s="32">
        <v>0</v>
      </c>
      <c r="D63" s="24"/>
      <c r="E63" s="24"/>
      <c r="F63" s="4">
        <v>0</v>
      </c>
      <c r="H63" s="5">
        <v>0</v>
      </c>
      <c r="I63" s="25"/>
    </row>
    <row r="64" spans="1:9" ht="14.25">
      <c r="A64" s="27"/>
      <c r="B64" s="28" t="s">
        <v>22</v>
      </c>
      <c r="C64" s="32">
        <v>0</v>
      </c>
      <c r="D64" s="24"/>
      <c r="E64" s="24"/>
      <c r="F64" s="4">
        <v>0</v>
      </c>
      <c r="H64" s="5">
        <v>0</v>
      </c>
      <c r="I64" s="25"/>
    </row>
    <row r="65" spans="1:9" ht="12.75" customHeight="1">
      <c r="A65" s="414">
        <v>19</v>
      </c>
      <c r="B65" s="415" t="s">
        <v>35</v>
      </c>
      <c r="C65" s="416">
        <v>0</v>
      </c>
      <c r="D65" s="24"/>
      <c r="E65" s="24"/>
      <c r="H65" s="5">
        <v>0</v>
      </c>
      <c r="I65" s="25"/>
    </row>
    <row r="66" spans="1:64" ht="12.75">
      <c r="A66" s="414"/>
      <c r="B66" s="415"/>
      <c r="C66" s="416"/>
      <c r="D66" s="24"/>
      <c r="E66" s="24"/>
      <c r="G66" s="26"/>
      <c r="H66" s="26">
        <v>0</v>
      </c>
      <c r="I66" s="25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</row>
    <row r="67" spans="1:9" ht="14.25">
      <c r="A67" s="34"/>
      <c r="B67" s="28" t="s">
        <v>19</v>
      </c>
      <c r="C67" s="32">
        <v>0</v>
      </c>
      <c r="D67" s="24"/>
      <c r="E67" s="24"/>
      <c r="H67" s="5">
        <v>0</v>
      </c>
      <c r="I67" s="25"/>
    </row>
    <row r="68" spans="1:9" ht="14.25">
      <c r="A68" s="27"/>
      <c r="B68" s="28" t="s">
        <v>20</v>
      </c>
      <c r="C68" s="32">
        <v>0</v>
      </c>
      <c r="D68" s="24"/>
      <c r="E68" s="24"/>
      <c r="H68" s="5">
        <v>0</v>
      </c>
      <c r="I68" s="25"/>
    </row>
    <row r="69" spans="1:9" ht="14.25">
      <c r="A69" s="27"/>
      <c r="B69" s="28" t="s">
        <v>21</v>
      </c>
      <c r="C69" s="32">
        <v>0</v>
      </c>
      <c r="D69" s="24"/>
      <c r="E69" s="24"/>
      <c r="H69" s="5">
        <v>0</v>
      </c>
      <c r="I69" s="25"/>
    </row>
    <row r="70" spans="1:9" ht="14.25">
      <c r="A70" s="27"/>
      <c r="B70" s="28" t="s">
        <v>22</v>
      </c>
      <c r="C70" s="32">
        <v>0</v>
      </c>
      <c r="D70" s="24"/>
      <c r="E70" s="24"/>
      <c r="H70" s="5">
        <v>0</v>
      </c>
      <c r="I70" s="25"/>
    </row>
    <row r="71" spans="1:9" ht="14.25">
      <c r="A71" s="21">
        <v>20</v>
      </c>
      <c r="B71" s="22" t="s">
        <v>36</v>
      </c>
      <c r="C71" s="23">
        <v>12559822.84</v>
      </c>
      <c r="D71" s="24"/>
      <c r="E71" s="24"/>
      <c r="F71" s="4">
        <v>0</v>
      </c>
      <c r="H71" s="5">
        <v>9119938.02</v>
      </c>
      <c r="I71" s="25"/>
    </row>
    <row r="72" spans="1:9" ht="14.25">
      <c r="A72" s="21">
        <v>21</v>
      </c>
      <c r="B72" s="22" t="s">
        <v>37</v>
      </c>
      <c r="C72" s="23">
        <v>9597483.2</v>
      </c>
      <c r="D72" s="24"/>
      <c r="E72" s="24"/>
      <c r="H72" s="5">
        <v>6739817.99</v>
      </c>
      <c r="I72" s="25"/>
    </row>
    <row r="73" spans="1:9" ht="14.25">
      <c r="A73" s="21">
        <v>22</v>
      </c>
      <c r="B73" s="22" t="s">
        <v>38</v>
      </c>
      <c r="C73" s="23">
        <v>12559822.84</v>
      </c>
      <c r="D73" s="24"/>
      <c r="E73" s="24"/>
      <c r="H73" s="5">
        <v>9119938.02</v>
      </c>
      <c r="I73" s="25"/>
    </row>
    <row r="74" spans="1:9" ht="14.25">
      <c r="A74" s="21">
        <v>23</v>
      </c>
      <c r="B74" s="22" t="s">
        <v>39</v>
      </c>
      <c r="C74" s="23">
        <v>6.67</v>
      </c>
      <c r="D74" s="24"/>
      <c r="E74" s="24"/>
      <c r="H74" s="5">
        <v>6.63</v>
      </c>
      <c r="I74" s="25"/>
    </row>
    <row r="75" spans="1:9" ht="14.25">
      <c r="A75" s="21">
        <v>24</v>
      </c>
      <c r="B75" s="22" t="s">
        <v>40</v>
      </c>
      <c r="C75" s="23">
        <f>(C76-C71)/C76*100</f>
        <v>40.407671178176415</v>
      </c>
      <c r="D75" s="24"/>
      <c r="E75" s="24"/>
      <c r="H75" s="5">
        <v>43.5760841152667</v>
      </c>
      <c r="I75" s="35"/>
    </row>
    <row r="76" spans="1:9" ht="14.25">
      <c r="A76" s="21">
        <v>25</v>
      </c>
      <c r="B76" s="22" t="s">
        <v>41</v>
      </c>
      <c r="C76" s="23">
        <f>21076.241*1000</f>
        <v>21076241</v>
      </c>
      <c r="D76" s="24"/>
      <c r="E76" s="24"/>
      <c r="F76" s="4">
        <v>0</v>
      </c>
      <c r="H76" s="5">
        <v>16163249</v>
      </c>
      <c r="I76" s="25"/>
    </row>
    <row r="77" spans="1:9" ht="13.5" customHeight="1">
      <c r="A77" s="34">
        <v>26</v>
      </c>
      <c r="B77" s="36" t="s">
        <v>42</v>
      </c>
      <c r="C77" s="37">
        <v>7832713.61936</v>
      </c>
      <c r="D77" s="24"/>
      <c r="E77" s="24"/>
      <c r="F77" s="4">
        <v>0</v>
      </c>
      <c r="H77" s="5">
        <v>0</v>
      </c>
      <c r="I77" s="25"/>
    </row>
    <row r="78" spans="1:9" ht="14.25">
      <c r="A78" s="34"/>
      <c r="B78" s="36" t="s">
        <v>43</v>
      </c>
      <c r="C78" s="37"/>
      <c r="D78" s="24"/>
      <c r="E78" s="24"/>
      <c r="H78" s="5">
        <v>5535787.445</v>
      </c>
      <c r="I78" s="25"/>
    </row>
    <row r="79" spans="1:9" ht="14.25">
      <c r="A79" s="34">
        <v>27</v>
      </c>
      <c r="B79" s="36" t="s">
        <v>44</v>
      </c>
      <c r="C79" s="38">
        <v>3.2</v>
      </c>
      <c r="D79" s="24"/>
      <c r="E79" s="24"/>
      <c r="H79" s="5">
        <v>3.2</v>
      </c>
      <c r="I79" s="39"/>
    </row>
    <row r="80" spans="1:64" ht="14.25">
      <c r="A80" s="34">
        <v>28</v>
      </c>
      <c r="B80" s="36" t="s">
        <v>45</v>
      </c>
      <c r="C80" s="37">
        <v>70958240.93</v>
      </c>
      <c r="D80" s="40">
        <v>10413129.85</v>
      </c>
      <c r="E80" s="40">
        <v>81371370.78</v>
      </c>
      <c r="F80" s="4">
        <v>0</v>
      </c>
      <c r="G80" s="26"/>
      <c r="H80" s="26">
        <v>53934912.32</v>
      </c>
      <c r="I80" s="39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</row>
    <row r="81" spans="1:9" ht="14.25">
      <c r="A81" s="27"/>
      <c r="B81" s="28" t="s">
        <v>19</v>
      </c>
      <c r="C81" s="37">
        <v>25930794.66</v>
      </c>
      <c r="D81" s="40">
        <v>2931974.68</v>
      </c>
      <c r="E81" s="40">
        <v>28862769.34</v>
      </c>
      <c r="F81" s="4">
        <v>0</v>
      </c>
      <c r="H81" s="5">
        <v>19749678.68</v>
      </c>
      <c r="I81" s="39"/>
    </row>
    <row r="82" spans="1:9" ht="14.25">
      <c r="A82" s="27"/>
      <c r="B82" s="28" t="s">
        <v>20</v>
      </c>
      <c r="C82" s="37">
        <v>20728705.2</v>
      </c>
      <c r="D82" s="40">
        <v>2699584.9</v>
      </c>
      <c r="E82" s="40">
        <v>23428290.1</v>
      </c>
      <c r="F82" s="4">
        <v>0</v>
      </c>
      <c r="H82" s="5">
        <v>15681352.72</v>
      </c>
      <c r="I82" s="39"/>
    </row>
    <row r="83" spans="1:9" ht="14.25">
      <c r="A83" s="27"/>
      <c r="B83" s="28" t="s">
        <v>21</v>
      </c>
      <c r="C83" s="37">
        <v>5346784.4</v>
      </c>
      <c r="D83" s="40">
        <v>394623.54</v>
      </c>
      <c r="E83" s="40">
        <v>5741407.94</v>
      </c>
      <c r="F83" s="4">
        <v>6.40000000409782</v>
      </c>
      <c r="H83" s="5">
        <v>4044049.3</v>
      </c>
      <c r="I83" s="39"/>
    </row>
    <row r="84" spans="1:9" ht="14.25">
      <c r="A84" s="27"/>
      <c r="B84" s="28" t="s">
        <v>22</v>
      </c>
      <c r="C84" s="37">
        <v>18951956.67</v>
      </c>
      <c r="D84" s="40">
        <v>4386946.73</v>
      </c>
      <c r="E84" s="40">
        <v>23338903.4</v>
      </c>
      <c r="H84" s="5">
        <v>14459831.62</v>
      </c>
      <c r="I84" s="39"/>
    </row>
    <row r="85" spans="1:9" ht="14.25">
      <c r="A85" s="34">
        <v>29</v>
      </c>
      <c r="B85" s="36" t="s">
        <v>46</v>
      </c>
      <c r="C85" s="37">
        <v>72312037.37</v>
      </c>
      <c r="D85" s="40"/>
      <c r="E85" s="24"/>
      <c r="H85" s="5">
        <v>53619236.63</v>
      </c>
      <c r="I85" s="39"/>
    </row>
    <row r="86" spans="1:9" ht="14.25">
      <c r="A86" s="34">
        <v>30</v>
      </c>
      <c r="B86" s="36" t="s">
        <v>47</v>
      </c>
      <c r="C86" s="41">
        <v>655</v>
      </c>
      <c r="D86" s="24"/>
      <c r="E86" s="24"/>
      <c r="H86" s="5">
        <v>536</v>
      </c>
      <c r="I86" s="25"/>
    </row>
    <row r="87" spans="1:9" ht="14.25">
      <c r="A87" s="34">
        <v>31</v>
      </c>
      <c r="B87" s="36" t="s">
        <v>48</v>
      </c>
      <c r="C87" s="41">
        <v>242</v>
      </c>
      <c r="D87" s="24"/>
      <c r="E87" s="24"/>
      <c r="H87" s="5">
        <v>200</v>
      </c>
      <c r="I87" s="25"/>
    </row>
    <row r="88" spans="1:9" ht="14.25">
      <c r="A88" s="34">
        <v>32</v>
      </c>
      <c r="B88" s="36" t="s">
        <v>49</v>
      </c>
      <c r="C88" s="41">
        <v>368</v>
      </c>
      <c r="D88" s="24"/>
      <c r="E88" s="24"/>
      <c r="H88" s="5">
        <v>303</v>
      </c>
      <c r="I88" s="25"/>
    </row>
    <row r="89" spans="1:64" ht="14.25">
      <c r="A89" s="42">
        <v>33</v>
      </c>
      <c r="B89" s="43" t="s">
        <v>50</v>
      </c>
      <c r="C89" s="44">
        <v>391</v>
      </c>
      <c r="D89" s="24"/>
      <c r="E89" s="24"/>
      <c r="G89" s="26"/>
      <c r="H89" s="26">
        <v>354</v>
      </c>
      <c r="I89" s="25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</row>
    <row r="90" spans="1:9" ht="14.25">
      <c r="A90" s="27"/>
      <c r="B90" s="28" t="s">
        <v>19</v>
      </c>
      <c r="C90" s="32">
        <v>342</v>
      </c>
      <c r="D90" s="24"/>
      <c r="E90" s="24"/>
      <c r="H90" s="5">
        <v>310</v>
      </c>
      <c r="I90" s="25"/>
    </row>
    <row r="91" spans="1:9" ht="14.25">
      <c r="A91" s="27"/>
      <c r="B91" s="28" t="s">
        <v>20</v>
      </c>
      <c r="C91" s="32">
        <v>15</v>
      </c>
      <c r="D91" s="24"/>
      <c r="E91" s="24"/>
      <c r="H91" s="5">
        <v>14</v>
      </c>
      <c r="I91" s="25"/>
    </row>
    <row r="92" spans="1:9" ht="14.25">
      <c r="A92" s="27"/>
      <c r="B92" s="28" t="s">
        <v>21</v>
      </c>
      <c r="C92" s="32">
        <v>0</v>
      </c>
      <c r="D92" s="24"/>
      <c r="E92" s="24"/>
      <c r="H92" s="5">
        <v>0</v>
      </c>
      <c r="I92" s="25"/>
    </row>
    <row r="93" spans="1:9" ht="14.25">
      <c r="A93" s="27"/>
      <c r="B93" s="28" t="s">
        <v>22</v>
      </c>
      <c r="C93" s="32">
        <v>34</v>
      </c>
      <c r="D93" s="24"/>
      <c r="E93" s="24"/>
      <c r="H93" s="5">
        <v>30</v>
      </c>
      <c r="I93" s="25"/>
    </row>
    <row r="94" spans="1:64" ht="14.25">
      <c r="A94" s="34">
        <v>34</v>
      </c>
      <c r="B94" s="43" t="s">
        <v>51</v>
      </c>
      <c r="C94" s="41">
        <v>1</v>
      </c>
      <c r="D94" s="24"/>
      <c r="E94" s="24"/>
      <c r="G94" s="26"/>
      <c r="H94" s="26">
        <v>1</v>
      </c>
      <c r="I94" s="25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</row>
    <row r="95" spans="1:9" ht="14.25">
      <c r="A95" s="27"/>
      <c r="B95" s="28" t="s">
        <v>19</v>
      </c>
      <c r="C95" s="32">
        <v>1</v>
      </c>
      <c r="D95" s="24"/>
      <c r="E95" s="24"/>
      <c r="H95" s="5">
        <v>1</v>
      </c>
      <c r="I95" s="25"/>
    </row>
    <row r="96" spans="1:9" ht="14.25">
      <c r="A96" s="27"/>
      <c r="B96" s="28" t="s">
        <v>20</v>
      </c>
      <c r="C96" s="32">
        <v>0</v>
      </c>
      <c r="D96" s="24"/>
      <c r="E96" s="24"/>
      <c r="H96" s="5">
        <v>0</v>
      </c>
      <c r="I96" s="25"/>
    </row>
    <row r="97" spans="1:9" ht="14.25">
      <c r="A97" s="27"/>
      <c r="B97" s="28" t="s">
        <v>21</v>
      </c>
      <c r="C97" s="32">
        <v>0</v>
      </c>
      <c r="D97" s="24"/>
      <c r="E97" s="24"/>
      <c r="H97" s="5">
        <v>0</v>
      </c>
      <c r="I97" s="25"/>
    </row>
    <row r="98" spans="1:9" ht="14.25">
      <c r="A98" s="27"/>
      <c r="B98" s="28" t="s">
        <v>22</v>
      </c>
      <c r="C98" s="32">
        <v>0</v>
      </c>
      <c r="D98" s="24"/>
      <c r="E98" s="24"/>
      <c r="H98" s="5">
        <v>0</v>
      </c>
      <c r="I98" s="25"/>
    </row>
    <row r="99" spans="1:64" ht="12.75" customHeight="1">
      <c r="A99" s="417">
        <v>35</v>
      </c>
      <c r="B99" s="418" t="s">
        <v>52</v>
      </c>
      <c r="C99" s="419">
        <v>0</v>
      </c>
      <c r="D99" s="24"/>
      <c r="E99" s="24"/>
      <c r="G99" s="26"/>
      <c r="H99" s="26">
        <v>0</v>
      </c>
      <c r="I99" s="25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</row>
    <row r="100" spans="1:9" ht="12.75">
      <c r="A100" s="417"/>
      <c r="B100" s="418"/>
      <c r="C100" s="419"/>
      <c r="D100" s="24"/>
      <c r="E100" s="24"/>
      <c r="H100" s="5">
        <v>0</v>
      </c>
      <c r="I100" s="25"/>
    </row>
    <row r="101" spans="1:9" ht="14.25">
      <c r="A101" s="27"/>
      <c r="B101" s="28" t="s">
        <v>19</v>
      </c>
      <c r="C101" s="32">
        <v>0</v>
      </c>
      <c r="D101" s="24"/>
      <c r="E101" s="24"/>
      <c r="H101" s="5">
        <v>0</v>
      </c>
      <c r="I101" s="25"/>
    </row>
    <row r="102" spans="1:9" ht="14.25">
      <c r="A102" s="27"/>
      <c r="B102" s="28" t="s">
        <v>20</v>
      </c>
      <c r="C102" s="32">
        <v>0</v>
      </c>
      <c r="D102" s="24"/>
      <c r="E102" s="24"/>
      <c r="H102" s="5">
        <v>0</v>
      </c>
      <c r="I102" s="25"/>
    </row>
    <row r="103" spans="1:9" ht="14.25">
      <c r="A103" s="27"/>
      <c r="B103" s="28" t="s">
        <v>21</v>
      </c>
      <c r="C103" s="32">
        <v>0</v>
      </c>
      <c r="D103" s="24"/>
      <c r="E103" s="24"/>
      <c r="H103" s="5">
        <v>0</v>
      </c>
      <c r="I103" s="25"/>
    </row>
    <row r="104" spans="1:9" ht="14.25">
      <c r="A104" s="27"/>
      <c r="B104" s="28" t="s">
        <v>22</v>
      </c>
      <c r="C104" s="32">
        <v>0</v>
      </c>
      <c r="D104" s="24"/>
      <c r="E104" s="24"/>
      <c r="H104" s="5">
        <v>0</v>
      </c>
      <c r="I104" s="25"/>
    </row>
    <row r="105" spans="1:64" ht="12.75" customHeight="1">
      <c r="A105" s="417">
        <v>36</v>
      </c>
      <c r="B105" s="420" t="s">
        <v>53</v>
      </c>
      <c r="C105" s="421">
        <v>281</v>
      </c>
      <c r="D105" s="24"/>
      <c r="E105" s="24"/>
      <c r="G105" s="26"/>
      <c r="H105" s="26">
        <v>281</v>
      </c>
      <c r="I105" s="25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</row>
    <row r="106" spans="1:9" ht="12.75">
      <c r="A106" s="417"/>
      <c r="B106" s="420"/>
      <c r="C106" s="421"/>
      <c r="D106" s="24"/>
      <c r="E106" s="24"/>
      <c r="H106" s="5">
        <v>0</v>
      </c>
      <c r="I106" s="25"/>
    </row>
    <row r="107" spans="1:9" ht="14.25">
      <c r="A107" s="27"/>
      <c r="B107" s="28" t="s">
        <v>19</v>
      </c>
      <c r="C107" s="29">
        <v>243</v>
      </c>
      <c r="D107" s="24"/>
      <c r="E107" s="24"/>
      <c r="H107" s="5">
        <v>243</v>
      </c>
      <c r="I107" s="25"/>
    </row>
    <row r="108" spans="1:9" ht="14.25">
      <c r="A108" s="27"/>
      <c r="B108" s="28" t="s">
        <v>20</v>
      </c>
      <c r="C108" s="29">
        <v>12</v>
      </c>
      <c r="D108" s="24"/>
      <c r="E108" s="24"/>
      <c r="H108" s="5">
        <v>12</v>
      </c>
      <c r="I108" s="25"/>
    </row>
    <row r="109" spans="1:9" ht="14.25">
      <c r="A109" s="27"/>
      <c r="B109" s="28" t="s">
        <v>21</v>
      </c>
      <c r="C109" s="29">
        <v>0</v>
      </c>
      <c r="D109" s="24"/>
      <c r="E109" s="24"/>
      <c r="H109" s="5">
        <v>0</v>
      </c>
      <c r="I109" s="25"/>
    </row>
    <row r="110" spans="1:9" ht="14.25">
      <c r="A110" s="27"/>
      <c r="B110" s="28" t="s">
        <v>22</v>
      </c>
      <c r="C110" s="29">
        <v>26</v>
      </c>
      <c r="D110" s="24"/>
      <c r="E110" s="24"/>
      <c r="H110" s="5">
        <v>26</v>
      </c>
      <c r="I110" s="25"/>
    </row>
    <row r="111" spans="1:64" ht="14.25">
      <c r="A111" s="34">
        <v>37</v>
      </c>
      <c r="B111" s="36" t="s">
        <v>54</v>
      </c>
      <c r="C111" s="37">
        <v>1490</v>
      </c>
      <c r="D111" s="24"/>
      <c r="E111" s="24"/>
      <c r="F111" s="4">
        <v>32</v>
      </c>
      <c r="G111" s="26"/>
      <c r="H111" s="26">
        <v>111081</v>
      </c>
      <c r="I111" s="25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</row>
    <row r="112" spans="1:9" ht="14.25">
      <c r="A112" s="27"/>
      <c r="B112" s="28" t="s">
        <v>19</v>
      </c>
      <c r="C112" s="29">
        <v>1204</v>
      </c>
      <c r="D112" s="24"/>
      <c r="E112" s="24"/>
      <c r="F112" s="4">
        <v>20</v>
      </c>
      <c r="H112" s="5">
        <v>57979</v>
      </c>
      <c r="I112" s="25"/>
    </row>
    <row r="113" spans="1:9" ht="14.25">
      <c r="A113" s="27"/>
      <c r="B113" s="28" t="s">
        <v>20</v>
      </c>
      <c r="C113" s="29">
        <v>120</v>
      </c>
      <c r="D113" s="24"/>
      <c r="E113" s="24"/>
      <c r="F113" s="4">
        <v>5</v>
      </c>
      <c r="H113" s="5">
        <v>29660</v>
      </c>
      <c r="I113" s="25"/>
    </row>
    <row r="114" spans="1:9" ht="14.25">
      <c r="A114" s="27"/>
      <c r="B114" s="28" t="s">
        <v>21</v>
      </c>
      <c r="C114" s="29">
        <v>85</v>
      </c>
      <c r="D114" s="24"/>
      <c r="E114" s="24"/>
      <c r="F114" s="4">
        <v>3</v>
      </c>
      <c r="H114" s="5">
        <v>15415</v>
      </c>
      <c r="I114" s="25"/>
    </row>
    <row r="115" spans="1:9" ht="14.25">
      <c r="A115" s="27"/>
      <c r="B115" s="28" t="s">
        <v>22</v>
      </c>
      <c r="C115" s="29">
        <v>80</v>
      </c>
      <c r="D115" s="24"/>
      <c r="E115" s="24"/>
      <c r="F115" s="4">
        <v>5</v>
      </c>
      <c r="H115" s="5">
        <v>8027</v>
      </c>
      <c r="I115" s="25"/>
    </row>
    <row r="116" spans="1:64" ht="14.25">
      <c r="A116" s="34">
        <v>38</v>
      </c>
      <c r="B116" s="36" t="s">
        <v>55</v>
      </c>
      <c r="C116" s="37">
        <v>10663</v>
      </c>
      <c r="D116" s="24"/>
      <c r="E116" s="24"/>
      <c r="F116" s="4">
        <v>84</v>
      </c>
      <c r="G116" s="26"/>
      <c r="H116" s="26">
        <v>18960</v>
      </c>
      <c r="I116" s="25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</row>
    <row r="117" spans="1:9" ht="14.25">
      <c r="A117" s="34"/>
      <c r="B117" s="28" t="s">
        <v>19</v>
      </c>
      <c r="C117" s="29">
        <v>9934</v>
      </c>
      <c r="D117" s="24"/>
      <c r="E117" s="24"/>
      <c r="F117" s="4">
        <v>68</v>
      </c>
      <c r="H117" s="5">
        <v>18202</v>
      </c>
      <c r="I117" s="25"/>
    </row>
    <row r="118" spans="1:9" ht="14.25">
      <c r="A118" s="27"/>
      <c r="B118" s="28" t="s">
        <v>20</v>
      </c>
      <c r="C118" s="29">
        <v>213</v>
      </c>
      <c r="D118" s="24"/>
      <c r="E118" s="24"/>
      <c r="F118" s="4">
        <v>4</v>
      </c>
      <c r="H118" s="5">
        <v>178</v>
      </c>
      <c r="I118" s="25"/>
    </row>
    <row r="119" spans="1:9" ht="14.25">
      <c r="A119" s="27"/>
      <c r="B119" s="28" t="s">
        <v>21</v>
      </c>
      <c r="C119" s="29">
        <v>257</v>
      </c>
      <c r="D119" s="24"/>
      <c r="E119" s="24"/>
      <c r="F119" s="4">
        <v>1</v>
      </c>
      <c r="H119" s="5">
        <v>251</v>
      </c>
      <c r="I119" s="25"/>
    </row>
    <row r="120" spans="1:9" ht="14.25">
      <c r="A120" s="27"/>
      <c r="B120" s="28" t="s">
        <v>22</v>
      </c>
      <c r="C120" s="29">
        <v>268</v>
      </c>
      <c r="D120" s="24"/>
      <c r="E120" s="24"/>
      <c r="F120" s="4">
        <v>2</v>
      </c>
      <c r="H120" s="5">
        <v>329</v>
      </c>
      <c r="I120" s="25"/>
    </row>
    <row r="121" spans="1:64" ht="14.25">
      <c r="A121" s="34">
        <v>39</v>
      </c>
      <c r="B121" s="36" t="s">
        <v>56</v>
      </c>
      <c r="C121" s="37">
        <v>7619</v>
      </c>
      <c r="D121" s="24"/>
      <c r="E121" s="24"/>
      <c r="F121" s="4">
        <v>1</v>
      </c>
      <c r="G121" s="26"/>
      <c r="H121" s="26">
        <v>6217</v>
      </c>
      <c r="I121" s="25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</row>
    <row r="122" spans="1:9" ht="14.25">
      <c r="A122" s="27"/>
      <c r="B122" s="28" t="s">
        <v>19</v>
      </c>
      <c r="C122" s="29">
        <v>5374</v>
      </c>
      <c r="D122" s="24"/>
      <c r="E122" s="24"/>
      <c r="F122" s="4">
        <v>0</v>
      </c>
      <c r="H122" s="5">
        <v>4392</v>
      </c>
      <c r="I122" s="25"/>
    </row>
    <row r="123" spans="1:9" ht="14.25">
      <c r="A123" s="27"/>
      <c r="B123" s="28" t="s">
        <v>20</v>
      </c>
      <c r="C123" s="29">
        <v>877</v>
      </c>
      <c r="D123" s="24"/>
      <c r="E123" s="24"/>
      <c r="F123" s="4">
        <v>0</v>
      </c>
      <c r="H123" s="5">
        <v>710</v>
      </c>
      <c r="I123" s="25"/>
    </row>
    <row r="124" spans="1:9" ht="14.25">
      <c r="A124" s="27"/>
      <c r="B124" s="28" t="s">
        <v>21</v>
      </c>
      <c r="C124" s="29">
        <v>679</v>
      </c>
      <c r="D124" s="24"/>
      <c r="E124" s="24"/>
      <c r="F124" s="4">
        <v>0</v>
      </c>
      <c r="H124" s="5">
        <v>552</v>
      </c>
      <c r="I124" s="25"/>
    </row>
    <row r="125" spans="1:9" ht="14.25">
      <c r="A125" s="27"/>
      <c r="B125" s="28" t="s">
        <v>22</v>
      </c>
      <c r="C125" s="29">
        <v>690</v>
      </c>
      <c r="D125" s="24"/>
      <c r="E125" s="24"/>
      <c r="F125" s="4">
        <v>0</v>
      </c>
      <c r="H125" s="5">
        <v>563</v>
      </c>
      <c r="I125" s="25"/>
    </row>
    <row r="126" spans="1:64" ht="14.25">
      <c r="A126" s="34">
        <v>40</v>
      </c>
      <c r="B126" s="36" t="s">
        <v>57</v>
      </c>
      <c r="C126" s="37">
        <v>712</v>
      </c>
      <c r="D126" s="24"/>
      <c r="E126" s="24"/>
      <c r="F126" s="4">
        <v>0</v>
      </c>
      <c r="G126" s="26"/>
      <c r="H126" s="26">
        <v>599</v>
      </c>
      <c r="I126" s="25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</row>
    <row r="127" spans="1:9" ht="14.25">
      <c r="A127" s="27"/>
      <c r="B127" s="28" t="s">
        <v>19</v>
      </c>
      <c r="C127" s="29">
        <v>578</v>
      </c>
      <c r="D127" s="24"/>
      <c r="E127" s="24"/>
      <c r="F127" s="4">
        <v>0</v>
      </c>
      <c r="H127" s="5">
        <v>484</v>
      </c>
      <c r="I127" s="25"/>
    </row>
    <row r="128" spans="1:9" ht="14.25">
      <c r="A128" s="27"/>
      <c r="B128" s="28" t="s">
        <v>20</v>
      </c>
      <c r="C128" s="29">
        <v>53</v>
      </c>
      <c r="D128" s="24"/>
      <c r="E128" s="24"/>
      <c r="F128" s="4">
        <v>0</v>
      </c>
      <c r="H128" s="5">
        <v>43</v>
      </c>
      <c r="I128" s="25"/>
    </row>
    <row r="129" spans="1:9" ht="14.25">
      <c r="A129" s="27"/>
      <c r="B129" s="28" t="s">
        <v>21</v>
      </c>
      <c r="C129" s="29">
        <v>37</v>
      </c>
      <c r="D129" s="24"/>
      <c r="E129" s="24"/>
      <c r="F129" s="4">
        <v>0</v>
      </c>
      <c r="H129" s="5">
        <v>30</v>
      </c>
      <c r="I129" s="25"/>
    </row>
    <row r="130" spans="1:9" ht="14.25">
      <c r="A130" s="27"/>
      <c r="B130" s="28" t="s">
        <v>22</v>
      </c>
      <c r="C130" s="29">
        <v>44</v>
      </c>
      <c r="D130" s="24"/>
      <c r="E130" s="24"/>
      <c r="F130" s="4">
        <v>0</v>
      </c>
      <c r="H130" s="5">
        <v>36</v>
      </c>
      <c r="I130" s="25"/>
    </row>
    <row r="131" spans="1:64" ht="14.25">
      <c r="A131" s="34">
        <v>41</v>
      </c>
      <c r="B131" s="36" t="s">
        <v>58</v>
      </c>
      <c r="C131" s="37">
        <v>1528</v>
      </c>
      <c r="D131" s="24"/>
      <c r="E131" s="24"/>
      <c r="F131" s="4">
        <v>0</v>
      </c>
      <c r="G131" s="26"/>
      <c r="H131" s="26">
        <v>7499</v>
      </c>
      <c r="I131" s="25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</row>
    <row r="132" spans="1:9" ht="14.25">
      <c r="A132" s="27"/>
      <c r="B132" s="28" t="s">
        <v>19</v>
      </c>
      <c r="C132" s="29">
        <v>1394</v>
      </c>
      <c r="D132" s="24"/>
      <c r="E132" s="24"/>
      <c r="F132" s="4">
        <v>0</v>
      </c>
      <c r="H132" s="5">
        <v>7382.5</v>
      </c>
      <c r="I132" s="25"/>
    </row>
    <row r="133" spans="1:9" ht="14.25">
      <c r="A133" s="27"/>
      <c r="B133" s="28" t="s">
        <v>20</v>
      </c>
      <c r="C133" s="29">
        <v>51</v>
      </c>
      <c r="D133" s="24"/>
      <c r="E133" s="24"/>
      <c r="F133" s="4">
        <v>0</v>
      </c>
      <c r="H133" s="5">
        <v>39</v>
      </c>
      <c r="I133" s="25"/>
    </row>
    <row r="134" spans="1:9" ht="14.25">
      <c r="A134" s="27"/>
      <c r="B134" s="28" t="s">
        <v>21</v>
      </c>
      <c r="C134" s="29">
        <v>27</v>
      </c>
      <c r="D134" s="24"/>
      <c r="E134" s="24"/>
      <c r="F134" s="4">
        <v>0</v>
      </c>
      <c r="H134" s="5">
        <v>30</v>
      </c>
      <c r="I134" s="25"/>
    </row>
    <row r="135" spans="1:9" ht="14.25">
      <c r="A135" s="27"/>
      <c r="B135" s="28" t="s">
        <v>22</v>
      </c>
      <c r="C135" s="29">
        <v>56</v>
      </c>
      <c r="D135" s="24"/>
      <c r="E135" s="24"/>
      <c r="F135" s="4">
        <v>0</v>
      </c>
      <c r="H135" s="5">
        <v>47.5</v>
      </c>
      <c r="I135" s="25"/>
    </row>
    <row r="136" spans="1:64" ht="14.25">
      <c r="A136" s="34">
        <v>42</v>
      </c>
      <c r="B136" s="36" t="s">
        <v>59</v>
      </c>
      <c r="C136" s="37">
        <v>6927</v>
      </c>
      <c r="D136" s="24"/>
      <c r="E136" s="24"/>
      <c r="F136" s="4">
        <v>0</v>
      </c>
      <c r="G136" s="26"/>
      <c r="H136" s="26">
        <v>5607.5</v>
      </c>
      <c r="I136" s="25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</row>
    <row r="137" spans="1:9" ht="14.25">
      <c r="A137" s="27"/>
      <c r="B137" s="28" t="s">
        <v>19</v>
      </c>
      <c r="C137" s="29">
        <v>6724</v>
      </c>
      <c r="D137" s="24"/>
      <c r="E137" s="24"/>
      <c r="F137" s="4">
        <v>0</v>
      </c>
      <c r="H137" s="5">
        <v>5433.5</v>
      </c>
      <c r="I137" s="25"/>
    </row>
    <row r="138" spans="1:9" ht="14.25">
      <c r="A138" s="27"/>
      <c r="B138" s="28" t="s">
        <v>20</v>
      </c>
      <c r="C138" s="29">
        <v>107</v>
      </c>
      <c r="D138" s="24"/>
      <c r="E138" s="24"/>
      <c r="F138" s="4">
        <v>0</v>
      </c>
      <c r="H138" s="5">
        <v>87</v>
      </c>
      <c r="I138" s="25"/>
    </row>
    <row r="139" spans="1:9" ht="14.25">
      <c r="A139" s="27"/>
      <c r="B139" s="28" t="s">
        <v>21</v>
      </c>
      <c r="C139" s="29">
        <v>35</v>
      </c>
      <c r="D139" s="24"/>
      <c r="E139" s="24"/>
      <c r="F139" s="4">
        <v>0</v>
      </c>
      <c r="H139" s="5">
        <v>29</v>
      </c>
      <c r="I139" s="25"/>
    </row>
    <row r="140" spans="1:9" ht="14.25">
      <c r="A140" s="27"/>
      <c r="B140" s="28" t="s">
        <v>22</v>
      </c>
      <c r="C140" s="29">
        <v>61</v>
      </c>
      <c r="D140" s="24"/>
      <c r="E140" s="24"/>
      <c r="F140" s="4">
        <v>0</v>
      </c>
      <c r="H140" s="5">
        <v>49</v>
      </c>
      <c r="I140" s="25"/>
    </row>
    <row r="141" spans="1:9" ht="14.25">
      <c r="A141" s="34">
        <v>43</v>
      </c>
      <c r="B141" s="36" t="s">
        <v>60</v>
      </c>
      <c r="C141" s="37">
        <v>5647</v>
      </c>
      <c r="D141" s="24"/>
      <c r="E141" s="24"/>
      <c r="F141" s="4">
        <v>0</v>
      </c>
      <c r="H141" s="5">
        <v>4572.5</v>
      </c>
      <c r="I141" s="25"/>
    </row>
    <row r="142" spans="1:64" ht="14.25">
      <c r="A142" s="34">
        <v>44</v>
      </c>
      <c r="B142" s="36" t="s">
        <v>61</v>
      </c>
      <c r="C142" s="37">
        <v>7922</v>
      </c>
      <c r="D142" s="24"/>
      <c r="E142" s="24"/>
      <c r="F142" s="4">
        <v>0</v>
      </c>
      <c r="G142" s="26"/>
      <c r="H142" s="26">
        <v>6399</v>
      </c>
      <c r="I142" s="25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</row>
    <row r="143" spans="1:9" ht="14.25">
      <c r="A143" s="27"/>
      <c r="B143" s="28" t="s">
        <v>19</v>
      </c>
      <c r="C143" s="29">
        <v>7756</v>
      </c>
      <c r="D143" s="24"/>
      <c r="E143" s="24"/>
      <c r="F143" s="4">
        <v>0</v>
      </c>
      <c r="H143" s="5">
        <v>6265</v>
      </c>
      <c r="I143" s="25"/>
    </row>
    <row r="144" spans="1:9" ht="14.25">
      <c r="A144" s="27"/>
      <c r="B144" s="28" t="s">
        <v>20</v>
      </c>
      <c r="C144" s="29">
        <v>103</v>
      </c>
      <c r="D144" s="24"/>
      <c r="E144" s="24"/>
      <c r="F144" s="4">
        <v>0</v>
      </c>
      <c r="H144" s="5">
        <v>83</v>
      </c>
      <c r="I144" s="25"/>
    </row>
    <row r="145" spans="1:9" ht="14.25">
      <c r="A145" s="27"/>
      <c r="B145" s="28" t="s">
        <v>21</v>
      </c>
      <c r="C145" s="29">
        <v>21</v>
      </c>
      <c r="D145" s="24"/>
      <c r="E145" s="24"/>
      <c r="F145" s="4">
        <v>0</v>
      </c>
      <c r="H145" s="5">
        <v>17</v>
      </c>
      <c r="I145" s="25"/>
    </row>
    <row r="146" spans="1:9" ht="14.25">
      <c r="A146" s="27"/>
      <c r="B146" s="28" t="s">
        <v>22</v>
      </c>
      <c r="C146" s="29">
        <v>42</v>
      </c>
      <c r="D146" s="24"/>
      <c r="E146" s="24"/>
      <c r="F146" s="4">
        <v>0</v>
      </c>
      <c r="H146" s="5">
        <v>34</v>
      </c>
      <c r="I146" s="25"/>
    </row>
    <row r="147" spans="1:64" ht="14.25">
      <c r="A147" s="34">
        <v>45</v>
      </c>
      <c r="B147" s="36" t="s">
        <v>62</v>
      </c>
      <c r="C147" s="37">
        <v>6</v>
      </c>
      <c r="D147" s="24"/>
      <c r="E147" s="24"/>
      <c r="F147" s="4">
        <v>0</v>
      </c>
      <c r="G147" s="26"/>
      <c r="H147" s="26">
        <v>5</v>
      </c>
      <c r="I147" s="25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</row>
    <row r="148" spans="1:9" ht="14.25">
      <c r="A148" s="27"/>
      <c r="B148" s="28" t="s">
        <v>19</v>
      </c>
      <c r="C148" s="29">
        <v>4</v>
      </c>
      <c r="D148" s="24"/>
      <c r="E148" s="24"/>
      <c r="F148" s="4">
        <v>0</v>
      </c>
      <c r="H148" s="5">
        <v>3</v>
      </c>
      <c r="I148" s="25"/>
    </row>
    <row r="149" spans="1:9" ht="14.25">
      <c r="A149" s="27"/>
      <c r="B149" s="28" t="s">
        <v>20</v>
      </c>
      <c r="C149" s="29">
        <v>2</v>
      </c>
      <c r="D149" s="24"/>
      <c r="E149" s="24"/>
      <c r="F149" s="4">
        <v>0</v>
      </c>
      <c r="H149" s="5">
        <v>2</v>
      </c>
      <c r="I149" s="25"/>
    </row>
    <row r="150" spans="1:9" ht="14.25">
      <c r="A150" s="27"/>
      <c r="B150" s="28" t="s">
        <v>21</v>
      </c>
      <c r="C150" s="29">
        <v>0</v>
      </c>
      <c r="D150" s="24"/>
      <c r="E150" s="24"/>
      <c r="F150" s="4">
        <v>0</v>
      </c>
      <c r="H150" s="5">
        <v>0</v>
      </c>
      <c r="I150" s="25"/>
    </row>
    <row r="151" spans="1:9" ht="14.25">
      <c r="A151" s="27"/>
      <c r="B151" s="28" t="s">
        <v>22</v>
      </c>
      <c r="C151" s="29">
        <v>0</v>
      </c>
      <c r="D151" s="24"/>
      <c r="E151" s="24"/>
      <c r="F151" s="4">
        <v>0</v>
      </c>
      <c r="H151" s="5">
        <v>0</v>
      </c>
      <c r="I151" s="25"/>
    </row>
    <row r="152" spans="1:64" ht="14.25">
      <c r="A152" s="34">
        <v>46</v>
      </c>
      <c r="B152" s="36" t="s">
        <v>63</v>
      </c>
      <c r="C152" s="37">
        <v>24</v>
      </c>
      <c r="D152" s="24"/>
      <c r="E152" s="24"/>
      <c r="G152" s="26"/>
      <c r="H152" s="26">
        <v>24</v>
      </c>
      <c r="I152" s="25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</row>
    <row r="153" spans="1:9" ht="14.25">
      <c r="A153" s="34"/>
      <c r="B153" s="28" t="s">
        <v>19</v>
      </c>
      <c r="C153" s="29">
        <v>24</v>
      </c>
      <c r="D153" s="24"/>
      <c r="E153" s="46"/>
      <c r="H153" s="5">
        <v>24</v>
      </c>
      <c r="I153" s="47"/>
    </row>
    <row r="154" spans="1:9" ht="14.25">
      <c r="A154" s="34"/>
      <c r="B154" s="28" t="s">
        <v>20</v>
      </c>
      <c r="C154" s="29">
        <v>24</v>
      </c>
      <c r="D154" s="24"/>
      <c r="E154" s="46"/>
      <c r="H154" s="5">
        <v>24</v>
      </c>
      <c r="I154" s="47"/>
    </row>
    <row r="155" spans="1:9" ht="14.25">
      <c r="A155" s="34"/>
      <c r="B155" s="28" t="s">
        <v>21</v>
      </c>
      <c r="C155" s="29">
        <v>24</v>
      </c>
      <c r="D155" s="24"/>
      <c r="E155" s="46"/>
      <c r="H155" s="5">
        <v>24</v>
      </c>
      <c r="I155" s="47"/>
    </row>
    <row r="156" spans="1:9" ht="13.5" customHeight="1">
      <c r="A156" s="34"/>
      <c r="B156" s="28" t="s">
        <v>22</v>
      </c>
      <c r="C156" s="29">
        <v>24</v>
      </c>
      <c r="D156" s="24"/>
      <c r="E156" s="46"/>
      <c r="H156" s="5">
        <v>24</v>
      </c>
      <c r="I156" s="47"/>
    </row>
    <row r="157" spans="1:9" ht="14.25">
      <c r="A157" s="34">
        <v>47</v>
      </c>
      <c r="B157" s="36" t="s">
        <v>64</v>
      </c>
      <c r="C157" s="37">
        <v>743.72</v>
      </c>
      <c r="D157" s="24"/>
      <c r="E157" s="24"/>
      <c r="F157" s="4">
        <v>0</v>
      </c>
      <c r="H157" s="5">
        <v>743.72</v>
      </c>
      <c r="I157" s="39"/>
    </row>
    <row r="158" spans="1:9" ht="14.25">
      <c r="A158" s="34">
        <v>48</v>
      </c>
      <c r="B158" s="36" t="s">
        <v>65</v>
      </c>
      <c r="C158" s="37">
        <v>995.93</v>
      </c>
      <c r="D158" s="24"/>
      <c r="E158" s="24"/>
      <c r="F158" s="4">
        <v>0</v>
      </c>
      <c r="H158" s="5">
        <v>994.92</v>
      </c>
      <c r="I158" s="39"/>
    </row>
    <row r="159" spans="1:9" ht="14.25">
      <c r="A159" s="34">
        <v>49</v>
      </c>
      <c r="B159" s="36" t="s">
        <v>66</v>
      </c>
      <c r="C159" s="37">
        <v>181238</v>
      </c>
      <c r="D159" s="24"/>
      <c r="E159" s="24"/>
      <c r="H159" s="5">
        <v>177515</v>
      </c>
      <c r="I159" s="25"/>
    </row>
    <row r="160" spans="1:9" ht="14.25">
      <c r="A160" s="34">
        <v>50</v>
      </c>
      <c r="B160" s="36" t="s">
        <v>67</v>
      </c>
      <c r="C160" s="37">
        <v>0.6267652611705481</v>
      </c>
      <c r="D160" s="24"/>
      <c r="E160" s="24"/>
      <c r="H160" s="5">
        <v>0.6261296412838261</v>
      </c>
      <c r="I160" s="25"/>
    </row>
    <row r="161" spans="1:64" ht="14.25">
      <c r="A161" s="34">
        <v>51</v>
      </c>
      <c r="B161" s="36" t="s">
        <v>68</v>
      </c>
      <c r="C161" s="37">
        <v>33173.24</v>
      </c>
      <c r="D161" s="24"/>
      <c r="E161" s="24"/>
      <c r="G161" s="26"/>
      <c r="H161" s="26">
        <v>30741</v>
      </c>
      <c r="I161" s="25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</row>
    <row r="162" spans="1:9" ht="14.25">
      <c r="A162" s="27"/>
      <c r="B162" s="28" t="s">
        <v>19</v>
      </c>
      <c r="C162" s="37">
        <v>27815.68</v>
      </c>
      <c r="D162" s="24"/>
      <c r="E162" s="24"/>
      <c r="H162" s="5">
        <v>25180</v>
      </c>
      <c r="I162" s="25"/>
    </row>
    <row r="163" spans="1:9" ht="14.25">
      <c r="A163" s="27"/>
      <c r="B163" s="28" t="s">
        <v>20</v>
      </c>
      <c r="C163" s="37">
        <v>3016.44</v>
      </c>
      <c r="D163" s="24"/>
      <c r="E163" s="24"/>
      <c r="H163" s="5">
        <v>2999</v>
      </c>
      <c r="I163" s="25"/>
    </row>
    <row r="164" spans="1:9" ht="14.25">
      <c r="A164" s="27"/>
      <c r="B164" s="28" t="s">
        <v>21</v>
      </c>
      <c r="C164" s="37">
        <v>374</v>
      </c>
      <c r="D164" s="24"/>
      <c r="E164" s="24"/>
      <c r="H164" s="5">
        <v>339</v>
      </c>
      <c r="I164" s="25"/>
    </row>
    <row r="165" spans="1:9" ht="14.25">
      <c r="A165" s="27"/>
      <c r="B165" s="28" t="s">
        <v>22</v>
      </c>
      <c r="C165" s="37">
        <v>2106</v>
      </c>
      <c r="D165" s="24"/>
      <c r="E165" s="24"/>
      <c r="H165" s="5">
        <v>2223</v>
      </c>
      <c r="I165" s="25"/>
    </row>
    <row r="166" spans="1:64" ht="14.25">
      <c r="A166" s="34">
        <v>52</v>
      </c>
      <c r="B166" s="36" t="s">
        <v>69</v>
      </c>
      <c r="C166" s="37">
        <v>433</v>
      </c>
      <c r="D166" s="24"/>
      <c r="E166" s="24"/>
      <c r="G166" s="26"/>
      <c r="H166" s="26">
        <v>293</v>
      </c>
      <c r="I166" s="25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</row>
    <row r="167" spans="1:9" ht="14.25">
      <c r="A167" s="27"/>
      <c r="B167" s="28" t="s">
        <v>19</v>
      </c>
      <c r="C167" s="37">
        <v>398</v>
      </c>
      <c r="D167" s="24"/>
      <c r="E167" s="24"/>
      <c r="G167" s="4"/>
      <c r="H167" s="5">
        <v>268</v>
      </c>
      <c r="I167" s="25"/>
    </row>
    <row r="168" spans="1:9" ht="14.25">
      <c r="A168" s="27"/>
      <c r="B168" s="28" t="s">
        <v>20</v>
      </c>
      <c r="C168" s="37">
        <v>0</v>
      </c>
      <c r="D168" s="24"/>
      <c r="E168" s="24"/>
      <c r="G168" s="4"/>
      <c r="H168" s="5">
        <v>0</v>
      </c>
      <c r="I168" s="25"/>
    </row>
    <row r="169" spans="1:9" ht="14.25">
      <c r="A169" s="27"/>
      <c r="B169" s="28" t="s">
        <v>21</v>
      </c>
      <c r="C169" s="37">
        <v>7</v>
      </c>
      <c r="D169" s="24"/>
      <c r="E169" s="24"/>
      <c r="G169" s="4"/>
      <c r="H169" s="5">
        <v>3</v>
      </c>
      <c r="I169" s="25"/>
    </row>
    <row r="170" spans="1:9" ht="14.25">
      <c r="A170" s="27"/>
      <c r="B170" s="28" t="s">
        <v>22</v>
      </c>
      <c r="C170" s="37">
        <v>28</v>
      </c>
      <c r="D170" s="24"/>
      <c r="E170" s="24"/>
      <c r="G170" s="4"/>
      <c r="H170" s="5">
        <v>20</v>
      </c>
      <c r="I170" s="25"/>
    </row>
    <row r="171" spans="1:64" ht="14.25">
      <c r="A171" s="34">
        <v>53</v>
      </c>
      <c r="B171" s="36" t="s">
        <v>70</v>
      </c>
      <c r="C171" s="37">
        <v>0</v>
      </c>
      <c r="D171" s="24"/>
      <c r="E171" s="24"/>
      <c r="G171" s="26"/>
      <c r="H171" s="26">
        <v>1650</v>
      </c>
      <c r="I171" s="25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</row>
    <row r="172" spans="1:9" ht="14.25">
      <c r="A172" s="27"/>
      <c r="B172" s="28" t="s">
        <v>71</v>
      </c>
      <c r="C172" s="37">
        <v>0</v>
      </c>
      <c r="D172" s="24"/>
      <c r="E172" s="24"/>
      <c r="H172" s="5">
        <v>1650</v>
      </c>
      <c r="I172" s="25"/>
    </row>
    <row r="173" spans="1:9" ht="14.25">
      <c r="A173" s="27"/>
      <c r="B173" s="28" t="s">
        <v>72</v>
      </c>
      <c r="C173" s="37">
        <v>0</v>
      </c>
      <c r="D173" s="24"/>
      <c r="E173" s="24"/>
      <c r="H173" s="5">
        <v>0</v>
      </c>
      <c r="I173" s="25"/>
    </row>
    <row r="174" spans="1:9" ht="14.25">
      <c r="A174" s="27"/>
      <c r="B174" s="28" t="s">
        <v>73</v>
      </c>
      <c r="C174" s="37">
        <v>0</v>
      </c>
      <c r="D174" s="24"/>
      <c r="E174" s="24"/>
      <c r="H174" s="5">
        <v>0</v>
      </c>
      <c r="I174" s="25"/>
    </row>
    <row r="175" spans="1:9" ht="14.25">
      <c r="A175" s="27"/>
      <c r="B175" s="28"/>
      <c r="C175" s="37">
        <v>0</v>
      </c>
      <c r="D175" s="24"/>
      <c r="E175" s="24"/>
      <c r="H175" s="5">
        <v>0</v>
      </c>
      <c r="I175" s="25"/>
    </row>
    <row r="176" spans="1:64" ht="14.25">
      <c r="A176" s="34">
        <v>54</v>
      </c>
      <c r="B176" s="36" t="s">
        <v>74</v>
      </c>
      <c r="C176" s="37">
        <v>2241</v>
      </c>
      <c r="D176" s="24"/>
      <c r="E176" s="24"/>
      <c r="F176" s="4">
        <v>0</v>
      </c>
      <c r="G176" s="26"/>
      <c r="H176" s="26">
        <v>1831</v>
      </c>
      <c r="I176" s="25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</row>
    <row r="177" spans="1:9" ht="14.25">
      <c r="A177" s="27"/>
      <c r="B177" s="28" t="s">
        <v>19</v>
      </c>
      <c r="C177" s="37">
        <v>2074</v>
      </c>
      <c r="D177" s="24"/>
      <c r="E177" s="24"/>
      <c r="F177" s="4">
        <v>0</v>
      </c>
      <c r="H177" s="5">
        <v>1695</v>
      </c>
      <c r="I177" s="25"/>
    </row>
    <row r="178" spans="1:9" ht="14.25">
      <c r="A178" s="27"/>
      <c r="B178" s="28" t="s">
        <v>20</v>
      </c>
      <c r="C178" s="37">
        <v>48</v>
      </c>
      <c r="D178" s="24"/>
      <c r="E178" s="24"/>
      <c r="F178" s="4">
        <v>0</v>
      </c>
      <c r="H178" s="5">
        <v>39</v>
      </c>
      <c r="I178" s="25"/>
    </row>
    <row r="179" spans="1:9" ht="14.25">
      <c r="A179" s="27"/>
      <c r="B179" s="28" t="s">
        <v>21</v>
      </c>
      <c r="C179" s="37">
        <v>18</v>
      </c>
      <c r="D179" s="24"/>
      <c r="E179" s="24"/>
      <c r="F179" s="4">
        <v>0</v>
      </c>
      <c r="H179" s="5">
        <v>16</v>
      </c>
      <c r="I179" s="25"/>
    </row>
    <row r="180" spans="1:9" ht="14.25">
      <c r="A180" s="27"/>
      <c r="B180" s="28" t="s">
        <v>22</v>
      </c>
      <c r="C180" s="37">
        <v>99</v>
      </c>
      <c r="D180" s="24"/>
      <c r="E180" s="24"/>
      <c r="F180" s="4">
        <v>0</v>
      </c>
      <c r="H180" s="5">
        <v>83</v>
      </c>
      <c r="I180" s="25"/>
    </row>
    <row r="181" spans="1:64" ht="14.25">
      <c r="A181" s="34">
        <v>55</v>
      </c>
      <c r="B181" s="36" t="s">
        <v>75</v>
      </c>
      <c r="C181" s="37">
        <v>2356</v>
      </c>
      <c r="D181" s="24"/>
      <c r="E181" s="24"/>
      <c r="F181" s="4">
        <v>-98</v>
      </c>
      <c r="G181" s="26"/>
      <c r="H181" s="26">
        <v>1847</v>
      </c>
      <c r="I181" s="25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</row>
    <row r="182" spans="1:9" ht="14.25">
      <c r="A182" s="27"/>
      <c r="B182" s="28" t="s">
        <v>19</v>
      </c>
      <c r="C182" s="37">
        <v>2191</v>
      </c>
      <c r="D182" s="24"/>
      <c r="E182" s="24"/>
      <c r="F182" s="4">
        <v>-98</v>
      </c>
      <c r="H182" s="5">
        <v>1710</v>
      </c>
      <c r="I182" s="25"/>
    </row>
    <row r="183" spans="1:9" ht="15">
      <c r="A183" s="27"/>
      <c r="B183" s="28" t="s">
        <v>20</v>
      </c>
      <c r="C183" s="37">
        <v>48</v>
      </c>
      <c r="D183" s="24"/>
      <c r="E183" s="24"/>
      <c r="F183" s="4">
        <v>0</v>
      </c>
      <c r="H183" s="5">
        <v>39</v>
      </c>
      <c r="I183" s="25"/>
    </row>
    <row r="184" spans="1:9" ht="15">
      <c r="A184" s="27"/>
      <c r="B184" s="28" t="s">
        <v>21</v>
      </c>
      <c r="C184" s="37">
        <v>18</v>
      </c>
      <c r="D184" s="24"/>
      <c r="E184" s="24"/>
      <c r="F184" s="4">
        <v>0</v>
      </c>
      <c r="H184" s="5">
        <v>16</v>
      </c>
      <c r="I184" s="25"/>
    </row>
    <row r="185" spans="1:9" ht="15">
      <c r="A185" s="27"/>
      <c r="B185" s="28" t="s">
        <v>22</v>
      </c>
      <c r="C185" s="37">
        <v>99</v>
      </c>
      <c r="D185" s="24"/>
      <c r="E185" s="24"/>
      <c r="F185" s="4">
        <v>0</v>
      </c>
      <c r="H185" s="5">
        <v>83</v>
      </c>
      <c r="I185" s="25"/>
    </row>
    <row r="186" spans="1:64" ht="15">
      <c r="A186" s="34">
        <v>56</v>
      </c>
      <c r="B186" s="36" t="s">
        <v>76</v>
      </c>
      <c r="C186" s="37">
        <v>2253</v>
      </c>
      <c r="D186" s="24"/>
      <c r="E186" s="24"/>
      <c r="F186" s="4">
        <v>0</v>
      </c>
      <c r="G186" s="26"/>
      <c r="H186" s="26">
        <v>1839</v>
      </c>
      <c r="I186" s="25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</row>
    <row r="187" spans="1:9" ht="15">
      <c r="A187" s="27"/>
      <c r="B187" s="28" t="s">
        <v>19</v>
      </c>
      <c r="C187" s="37">
        <v>2083</v>
      </c>
      <c r="D187" s="24"/>
      <c r="E187" s="24"/>
      <c r="F187" s="4">
        <v>0</v>
      </c>
      <c r="H187" s="5">
        <v>1701</v>
      </c>
      <c r="I187" s="25"/>
    </row>
    <row r="188" spans="1:9" ht="15">
      <c r="A188" s="27"/>
      <c r="B188" s="28" t="s">
        <v>20</v>
      </c>
      <c r="C188" s="37">
        <v>48</v>
      </c>
      <c r="D188" s="24"/>
      <c r="E188" s="24"/>
      <c r="F188" s="4">
        <v>0</v>
      </c>
      <c r="H188" s="5">
        <v>39</v>
      </c>
      <c r="I188" s="25"/>
    </row>
    <row r="189" spans="1:9" ht="15">
      <c r="A189" s="27"/>
      <c r="B189" s="28" t="s">
        <v>21</v>
      </c>
      <c r="C189" s="37">
        <v>18</v>
      </c>
      <c r="D189" s="24"/>
      <c r="E189" s="24"/>
      <c r="F189" s="4">
        <v>0</v>
      </c>
      <c r="H189" s="5">
        <v>16</v>
      </c>
      <c r="I189" s="25"/>
    </row>
    <row r="190" spans="1:9" ht="15">
      <c r="A190" s="27"/>
      <c r="B190" s="28" t="s">
        <v>22</v>
      </c>
      <c r="C190" s="37">
        <v>99</v>
      </c>
      <c r="D190" s="24"/>
      <c r="E190" s="24"/>
      <c r="F190" s="4">
        <v>0</v>
      </c>
      <c r="H190" s="5">
        <v>83</v>
      </c>
      <c r="I190" s="25"/>
    </row>
    <row r="191" spans="1:9" ht="15">
      <c r="A191" s="34">
        <v>57</v>
      </c>
      <c r="B191" s="36" t="s">
        <v>77</v>
      </c>
      <c r="C191" s="37">
        <v>868</v>
      </c>
      <c r="D191" s="24"/>
      <c r="E191" s="24"/>
      <c r="F191" s="4">
        <v>0</v>
      </c>
      <c r="H191" s="5">
        <v>700</v>
      </c>
      <c r="I191" s="25"/>
    </row>
    <row r="192" spans="1:9" ht="14.25">
      <c r="A192" s="34">
        <v>58</v>
      </c>
      <c r="B192" s="36" t="s">
        <v>78</v>
      </c>
      <c r="C192" s="37">
        <v>868</v>
      </c>
      <c r="D192" s="24"/>
      <c r="E192" s="24"/>
      <c r="F192" s="4">
        <v>0</v>
      </c>
      <c r="H192" s="5">
        <v>700</v>
      </c>
      <c r="I192" s="25"/>
    </row>
    <row r="193" spans="1:9" ht="14.25">
      <c r="A193" s="34">
        <v>59</v>
      </c>
      <c r="B193" s="36" t="s">
        <v>79</v>
      </c>
      <c r="C193" s="37">
        <v>8963598.54</v>
      </c>
      <c r="D193" s="24"/>
      <c r="E193" s="24"/>
      <c r="F193" s="4">
        <v>0</v>
      </c>
      <c r="H193" s="5">
        <v>6504701.3</v>
      </c>
      <c r="I193" s="25"/>
    </row>
    <row r="194" spans="1:9" ht="14.25">
      <c r="A194" s="34">
        <v>60</v>
      </c>
      <c r="B194" s="36" t="s">
        <v>80</v>
      </c>
      <c r="C194" s="48">
        <v>3.43</v>
      </c>
      <c r="D194" s="24"/>
      <c r="E194" s="24"/>
      <c r="F194" s="4">
        <v>3.432</v>
      </c>
      <c r="H194" s="5">
        <v>3.43</v>
      </c>
      <c r="I194" s="39"/>
    </row>
    <row r="195" spans="1:9" ht="14.25">
      <c r="A195" s="34">
        <v>61</v>
      </c>
      <c r="B195" s="36" t="s">
        <v>81</v>
      </c>
      <c r="C195" s="37">
        <v>30721488.14</v>
      </c>
      <c r="D195" s="24"/>
      <c r="E195" s="24"/>
      <c r="F195" s="4">
        <v>0</v>
      </c>
      <c r="H195" s="5">
        <v>23284032.77</v>
      </c>
      <c r="I195" s="39"/>
    </row>
    <row r="196" spans="1:9" ht="26.25">
      <c r="A196" s="34">
        <v>62</v>
      </c>
      <c r="B196" s="45" t="s">
        <v>82</v>
      </c>
      <c r="C196" s="37">
        <v>5719450.00207</v>
      </c>
      <c r="D196" s="24"/>
      <c r="E196" s="24"/>
      <c r="H196" s="5">
        <v>3984967.33</v>
      </c>
      <c r="I196" s="25"/>
    </row>
    <row r="197" spans="1:64" ht="27">
      <c r="A197" s="34">
        <v>63</v>
      </c>
      <c r="B197" s="43" t="s">
        <v>83</v>
      </c>
      <c r="C197" s="37">
        <v>132</v>
      </c>
      <c r="D197" s="24"/>
      <c r="E197" s="24"/>
      <c r="G197" s="26"/>
      <c r="H197" s="26">
        <v>147</v>
      </c>
      <c r="I197" s="25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</row>
    <row r="198" spans="1:9" ht="14.25">
      <c r="A198" s="27"/>
      <c r="B198" s="28" t="s">
        <v>19</v>
      </c>
      <c r="C198" s="29">
        <v>0</v>
      </c>
      <c r="D198" s="24"/>
      <c r="E198" s="24"/>
      <c r="H198" s="5">
        <v>0</v>
      </c>
      <c r="I198" s="25"/>
    </row>
    <row r="199" spans="1:9" ht="14.25">
      <c r="A199" s="27"/>
      <c r="B199" s="28" t="s">
        <v>20</v>
      </c>
      <c r="C199" s="29">
        <v>0</v>
      </c>
      <c r="D199" s="24"/>
      <c r="E199" s="24"/>
      <c r="H199" s="5">
        <v>0</v>
      </c>
      <c r="I199" s="25"/>
    </row>
    <row r="200" spans="1:9" ht="14.25">
      <c r="A200" s="27"/>
      <c r="B200" s="28" t="s">
        <v>21</v>
      </c>
      <c r="C200" s="29">
        <v>0</v>
      </c>
      <c r="D200" s="24"/>
      <c r="E200" s="24"/>
      <c r="H200" s="5">
        <v>0</v>
      </c>
      <c r="I200" s="25"/>
    </row>
    <row r="201" spans="1:9" ht="14.25">
      <c r="A201" s="27"/>
      <c r="B201" s="28" t="s">
        <v>22</v>
      </c>
      <c r="C201" s="29">
        <v>132</v>
      </c>
      <c r="D201" s="24"/>
      <c r="E201" s="24"/>
      <c r="H201" s="5">
        <v>147</v>
      </c>
      <c r="I201" s="25"/>
    </row>
    <row r="202" spans="1:64" ht="12.75" customHeight="1">
      <c r="A202" s="417">
        <v>64</v>
      </c>
      <c r="B202" s="420" t="s">
        <v>84</v>
      </c>
      <c r="C202" s="422">
        <v>0</v>
      </c>
      <c r="D202" s="24"/>
      <c r="E202" s="24"/>
      <c r="G202" s="26"/>
      <c r="H202" s="26">
        <v>0</v>
      </c>
      <c r="I202" s="25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</row>
    <row r="203" spans="1:9" ht="12.75">
      <c r="A203" s="417"/>
      <c r="B203" s="420"/>
      <c r="C203" s="422"/>
      <c r="D203" s="24"/>
      <c r="E203" s="24"/>
      <c r="H203" s="5">
        <v>0</v>
      </c>
      <c r="I203" s="25"/>
    </row>
    <row r="204" spans="1:9" ht="15">
      <c r="A204" s="27"/>
      <c r="B204" s="28" t="s">
        <v>19</v>
      </c>
      <c r="C204" s="29">
        <v>0</v>
      </c>
      <c r="D204" s="24"/>
      <c r="E204" s="24"/>
      <c r="H204" s="5">
        <v>0</v>
      </c>
      <c r="I204" s="25"/>
    </row>
    <row r="205" spans="1:9" ht="15">
      <c r="A205" s="27"/>
      <c r="B205" s="28" t="s">
        <v>20</v>
      </c>
      <c r="C205" s="29">
        <v>0</v>
      </c>
      <c r="D205" s="24"/>
      <c r="E205" s="24"/>
      <c r="H205" s="5">
        <v>0</v>
      </c>
      <c r="I205" s="25"/>
    </row>
    <row r="206" spans="1:9" ht="15">
      <c r="A206" s="27"/>
      <c r="B206" s="28" t="s">
        <v>21</v>
      </c>
      <c r="C206" s="29">
        <v>0</v>
      </c>
      <c r="D206" s="24"/>
      <c r="E206" s="24"/>
      <c r="H206" s="5">
        <v>0</v>
      </c>
      <c r="I206" s="25"/>
    </row>
    <row r="207" spans="1:9" ht="15">
      <c r="A207" s="27"/>
      <c r="B207" s="28" t="s">
        <v>22</v>
      </c>
      <c r="C207" s="29">
        <v>0</v>
      </c>
      <c r="D207" s="24"/>
      <c r="E207" s="24"/>
      <c r="H207" s="5">
        <v>0</v>
      </c>
      <c r="I207" s="25"/>
    </row>
    <row r="208" spans="1:64" ht="12.75" customHeight="1">
      <c r="A208" s="417">
        <v>65</v>
      </c>
      <c r="B208" s="420" t="s">
        <v>85</v>
      </c>
      <c r="C208" s="422">
        <v>538088.72</v>
      </c>
      <c r="D208" s="24"/>
      <c r="E208" s="24"/>
      <c r="G208" s="26"/>
      <c r="H208" s="26">
        <v>219681.33</v>
      </c>
      <c r="I208" s="25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</row>
    <row r="209" spans="1:9" ht="12.75">
      <c r="A209" s="417"/>
      <c r="B209" s="420"/>
      <c r="C209" s="422"/>
      <c r="D209" s="24"/>
      <c r="E209" s="24"/>
      <c r="H209" s="5">
        <v>0</v>
      </c>
      <c r="I209" s="25"/>
    </row>
    <row r="210" spans="1:9" ht="14.25">
      <c r="A210" s="27"/>
      <c r="B210" s="28" t="s">
        <v>19</v>
      </c>
      <c r="C210" s="29">
        <v>0</v>
      </c>
      <c r="D210" s="24"/>
      <c r="E210" s="24"/>
      <c r="H210" s="5">
        <v>0</v>
      </c>
      <c r="I210" s="25"/>
    </row>
    <row r="211" spans="1:9" ht="14.25">
      <c r="A211" s="27"/>
      <c r="B211" s="28" t="s">
        <v>20</v>
      </c>
      <c r="C211" s="29">
        <v>0</v>
      </c>
      <c r="D211" s="24"/>
      <c r="E211" s="24"/>
      <c r="H211" s="5">
        <v>0</v>
      </c>
      <c r="I211" s="25"/>
    </row>
    <row r="212" spans="1:9" ht="14.25">
      <c r="A212" s="49"/>
      <c r="B212" s="50" t="s">
        <v>21</v>
      </c>
      <c r="C212" s="51">
        <v>0</v>
      </c>
      <c r="D212" s="52"/>
      <c r="E212" s="52"/>
      <c r="H212" s="5">
        <v>0</v>
      </c>
      <c r="I212" s="53"/>
    </row>
    <row r="213" spans="1:9" ht="14.25">
      <c r="A213" s="27"/>
      <c r="B213" s="28" t="s">
        <v>22</v>
      </c>
      <c r="C213" s="37">
        <v>538088.72</v>
      </c>
      <c r="D213" s="24"/>
      <c r="E213" s="24"/>
      <c r="H213" s="5">
        <v>219681.33</v>
      </c>
      <c r="I213" s="25"/>
    </row>
    <row r="215" ht="12.75" hidden="1"/>
    <row r="216" spans="2:3" ht="12.75" hidden="1">
      <c r="B216" s="54" t="s">
        <v>86</v>
      </c>
      <c r="C216" s="3" t="s">
        <v>87</v>
      </c>
    </row>
    <row r="217" spans="2:3" ht="12.75" hidden="1">
      <c r="B217" s="54" t="s">
        <v>88</v>
      </c>
      <c r="C217" s="3" t="s">
        <v>89</v>
      </c>
    </row>
    <row r="218" ht="12.75" hidden="1"/>
    <row r="219" ht="12.75" hidden="1"/>
    <row r="220" ht="12.75" hidden="1"/>
    <row r="221" spans="3:9" ht="12.75" hidden="1">
      <c r="C221" s="2" t="s">
        <v>90</v>
      </c>
      <c r="I221" s="2"/>
    </row>
    <row r="222" spans="3:9" ht="12.75" hidden="1">
      <c r="C222" s="2" t="s">
        <v>91</v>
      </c>
      <c r="I222" s="2"/>
    </row>
    <row r="223" ht="12.75" hidden="1"/>
    <row r="224" ht="12.75" hidden="1"/>
    <row r="225" ht="12.75" hidden="1"/>
    <row r="226" ht="12.75" hidden="1">
      <c r="C226" s="3" t="s">
        <v>92</v>
      </c>
    </row>
    <row r="227" ht="12.75" hidden="1">
      <c r="C227" s="3" t="s">
        <v>93</v>
      </c>
    </row>
    <row r="228" ht="12.75" hidden="1"/>
    <row r="229" ht="12.75" hidden="1"/>
    <row r="246" ht="12.75"/>
    <row r="247" ht="12.75"/>
    <row r="248" ht="12.75"/>
    <row r="249" ht="12.75"/>
  </sheetData>
  <sheetProtection selectLockedCells="1" selectUnlockedCells="1"/>
  <autoFilter ref="A8:I213"/>
  <mergeCells count="24">
    <mergeCell ref="A202:A203"/>
    <mergeCell ref="B202:B203"/>
    <mergeCell ref="C202:C203"/>
    <mergeCell ref="A208:A209"/>
    <mergeCell ref="B208:B209"/>
    <mergeCell ref="C208:C209"/>
    <mergeCell ref="A99:A100"/>
    <mergeCell ref="B99:B100"/>
    <mergeCell ref="C99:C100"/>
    <mergeCell ref="A105:A106"/>
    <mergeCell ref="B105:B106"/>
    <mergeCell ref="C105:C106"/>
    <mergeCell ref="A59:A60"/>
    <mergeCell ref="B59:B60"/>
    <mergeCell ref="C59:C60"/>
    <mergeCell ref="A65:A66"/>
    <mergeCell ref="B65:B66"/>
    <mergeCell ref="C65:C66"/>
    <mergeCell ref="A7:A8"/>
    <mergeCell ref="B7:B8"/>
    <mergeCell ref="C7:C8"/>
    <mergeCell ref="A43:A44"/>
    <mergeCell ref="B43:B44"/>
    <mergeCell ref="C43:C44"/>
  </mergeCells>
  <printOptions/>
  <pageMargins left="1.4965277777777777" right="0.3326388888888889" top="0.44999999999999996" bottom="0.3909722222222222" header="0.2125" footer="0.15347222222222223"/>
  <pageSetup firstPageNumber="1" useFirstPageNumber="1" horizontalDpi="300" verticalDpi="300" orientation="landscape" scale="77"/>
  <headerFooter alignWithMargins="0">
    <oddHeader>&amp;C&amp;A</oddHeader>
    <oddFooter>&amp;CPage &amp;P</oddFooter>
  </headerFooter>
  <rowBreaks count="3" manualBreakCount="3">
    <brk id="64" max="255" man="1"/>
    <brk id="125" max="255" man="1"/>
    <brk id="185" max="255" man="1"/>
  </rowBreaks>
  <colBreaks count="1" manualBreakCount="1">
    <brk id="3" max="65535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5:Q37"/>
  <sheetViews>
    <sheetView zoomScale="110" zoomScaleNormal="110" zoomScalePageLayoutView="0" workbookViewId="0" topLeftCell="A9">
      <selection activeCell="K33" sqref="K33"/>
    </sheetView>
  </sheetViews>
  <sheetFormatPr defaultColWidth="11.421875" defaultRowHeight="12.75"/>
  <cols>
    <col min="1" max="1" width="4.28125" style="0" customWidth="1"/>
    <col min="2" max="2" width="11.421875" style="0" customWidth="1"/>
    <col min="3" max="3" width="57.421875" style="0" customWidth="1"/>
    <col min="4" max="6" width="8.00390625" style="0" customWidth="1"/>
    <col min="7" max="8" width="8.140625" style="0" customWidth="1"/>
    <col min="9" max="9" width="10.57421875" style="0" customWidth="1"/>
    <col min="10" max="10" width="4.57421875" style="0" customWidth="1"/>
    <col min="11" max="11" width="9.421875" style="0" customWidth="1"/>
    <col min="12" max="12" width="4.57421875" style="0" customWidth="1"/>
    <col min="13" max="13" width="9.00390625" style="0" customWidth="1"/>
    <col min="14" max="14" width="4.57421875" style="0" customWidth="1"/>
    <col min="15" max="15" width="9.57421875" style="0" customWidth="1"/>
    <col min="16" max="16" width="4.57421875" style="0" customWidth="1"/>
  </cols>
  <sheetData>
    <row r="5" spans="1:3" ht="13.5" thickBot="1">
      <c r="A5" s="264"/>
      <c r="B5" s="264"/>
      <c r="C5" s="264"/>
    </row>
    <row r="6" spans="1:16" ht="21.75" customHeight="1" thickBot="1" thickTop="1">
      <c r="A6" s="467" t="s">
        <v>109</v>
      </c>
      <c r="B6" s="469" t="s">
        <v>110</v>
      </c>
      <c r="C6" s="335" t="s">
        <v>157</v>
      </c>
      <c r="D6" s="477" t="s">
        <v>158</v>
      </c>
      <c r="E6" s="475"/>
      <c r="F6" s="475"/>
      <c r="G6" s="475"/>
      <c r="H6" s="475"/>
      <c r="I6" s="475" t="s">
        <v>159</v>
      </c>
      <c r="J6" s="475"/>
      <c r="K6" s="475"/>
      <c r="L6" s="475"/>
      <c r="M6" s="475"/>
      <c r="N6" s="475"/>
      <c r="O6" s="475"/>
      <c r="P6" s="476"/>
    </row>
    <row r="7" spans="1:16" ht="69.75" customHeight="1" thickBot="1" thickTop="1">
      <c r="A7" s="468"/>
      <c r="B7" s="470"/>
      <c r="C7" s="335" t="s">
        <v>130</v>
      </c>
      <c r="D7" s="336">
        <v>2017</v>
      </c>
      <c r="E7" s="336">
        <v>2018</v>
      </c>
      <c r="F7" s="337">
        <v>2019</v>
      </c>
      <c r="G7" s="338">
        <v>2020</v>
      </c>
      <c r="H7" s="338">
        <v>2021</v>
      </c>
      <c r="I7" s="471" t="s">
        <v>112</v>
      </c>
      <c r="J7" s="472"/>
      <c r="K7" s="471" t="s">
        <v>113</v>
      </c>
      <c r="L7" s="472"/>
      <c r="M7" s="473" t="s">
        <v>155</v>
      </c>
      <c r="N7" s="474"/>
      <c r="O7" s="478" t="s">
        <v>211</v>
      </c>
      <c r="P7" s="479"/>
    </row>
    <row r="8" spans="1:17" ht="27" thickBot="1" thickTop="1">
      <c r="A8" s="405">
        <v>1</v>
      </c>
      <c r="B8" s="402">
        <v>19</v>
      </c>
      <c r="C8" s="339" t="s">
        <v>131</v>
      </c>
      <c r="D8" s="343">
        <f>'total 2016'!C65</f>
        <v>0</v>
      </c>
      <c r="E8" s="349">
        <f>'total 2017'!C65</f>
        <v>0</v>
      </c>
      <c r="F8" s="356">
        <f>'Total 2018'!C65</f>
        <v>0</v>
      </c>
      <c r="G8" s="360">
        <v>0</v>
      </c>
      <c r="H8" s="367"/>
      <c r="I8" s="372">
        <v>0</v>
      </c>
      <c r="J8" s="377"/>
      <c r="K8" s="372">
        <v>0</v>
      </c>
      <c r="L8" s="377"/>
      <c r="M8" s="384"/>
      <c r="N8" s="388"/>
      <c r="O8" s="398" t="e">
        <f>(H8/G8)-1</f>
        <v>#DIV/0!</v>
      </c>
      <c r="P8" s="390"/>
      <c r="Q8" s="264"/>
    </row>
    <row r="9" spans="1:16" ht="27" thickBot="1" thickTop="1">
      <c r="A9" s="405">
        <v>2</v>
      </c>
      <c r="B9" s="331">
        <v>33</v>
      </c>
      <c r="C9" s="340" t="s">
        <v>132</v>
      </c>
      <c r="D9" s="236">
        <v>186</v>
      </c>
      <c r="E9" s="350">
        <v>97</v>
      </c>
      <c r="F9" s="332">
        <v>101</v>
      </c>
      <c r="G9" s="361">
        <v>3</v>
      </c>
      <c r="H9" s="190">
        <f>'2021'!H100</f>
        <v>4</v>
      </c>
      <c r="I9" s="373">
        <f aca="true" t="shared" si="0" ref="I9:I20">(E9/D9)-1</f>
        <v>-0.478494623655914</v>
      </c>
      <c r="J9" s="333" t="s">
        <v>117</v>
      </c>
      <c r="K9" s="375">
        <f>(F9/E9)-1</f>
        <v>0.04123711340206193</v>
      </c>
      <c r="L9" s="334" t="s">
        <v>115</v>
      </c>
      <c r="M9" s="385">
        <f>(G9/F9)-1</f>
        <v>-0.9702970297029703</v>
      </c>
      <c r="N9" s="333" t="s">
        <v>117</v>
      </c>
      <c r="O9" s="399">
        <f aca="true" t="shared" si="1" ref="O9:O22">(H9/G9)-1</f>
        <v>0.33333333333333326</v>
      </c>
      <c r="P9" s="391" t="s">
        <v>115</v>
      </c>
    </row>
    <row r="10" spans="1:16" ht="27" thickBot="1" thickTop="1">
      <c r="A10" s="405">
        <v>3</v>
      </c>
      <c r="B10" s="402">
        <v>34</v>
      </c>
      <c r="C10" s="339" t="s">
        <v>133</v>
      </c>
      <c r="D10" s="343">
        <v>0</v>
      </c>
      <c r="E10" s="349">
        <f>'total 2017'!C94</f>
        <v>0</v>
      </c>
      <c r="F10" s="356">
        <v>0</v>
      </c>
      <c r="G10" s="360">
        <v>0</v>
      </c>
      <c r="H10" s="367">
        <f>'2021'!H105</f>
        <v>0</v>
      </c>
      <c r="I10" s="372">
        <v>0</v>
      </c>
      <c r="J10" s="378"/>
      <c r="K10" s="372">
        <v>0</v>
      </c>
      <c r="L10" s="377"/>
      <c r="M10" s="384"/>
      <c r="N10" s="388"/>
      <c r="O10" s="398" t="e">
        <f t="shared" si="1"/>
        <v>#DIV/0!</v>
      </c>
      <c r="P10" s="390"/>
    </row>
    <row r="11" spans="1:16" ht="14.25" thickBot="1" thickTop="1">
      <c r="A11" s="405">
        <v>4</v>
      </c>
      <c r="B11" s="403">
        <v>37</v>
      </c>
      <c r="C11" s="341" t="s">
        <v>134</v>
      </c>
      <c r="D11" s="344">
        <v>1812</v>
      </c>
      <c r="E11" s="351">
        <v>169</v>
      </c>
      <c r="F11" s="357">
        <v>689</v>
      </c>
      <c r="G11" s="362">
        <v>472</v>
      </c>
      <c r="H11" s="368">
        <f>'2021'!H115</f>
        <v>1139</v>
      </c>
      <c r="I11" s="374">
        <f t="shared" si="0"/>
        <v>-0.9067328918322296</v>
      </c>
      <c r="J11" s="379" t="s">
        <v>117</v>
      </c>
      <c r="K11" s="374">
        <f aca="true" t="shared" si="2" ref="K11:K20">(F11/E11)-1</f>
        <v>3.0769230769230766</v>
      </c>
      <c r="L11" s="382" t="s">
        <v>115</v>
      </c>
      <c r="M11" s="386">
        <f aca="true" t="shared" si="3" ref="M11:M20">(G11/F11)-1</f>
        <v>-0.3149492017416545</v>
      </c>
      <c r="N11" s="379" t="s">
        <v>117</v>
      </c>
      <c r="O11" s="400">
        <f t="shared" si="1"/>
        <v>1.413135593220339</v>
      </c>
      <c r="P11" s="392" t="s">
        <v>115</v>
      </c>
    </row>
    <row r="12" spans="1:16" ht="27" thickBot="1" thickTop="1">
      <c r="A12" s="405">
        <v>5</v>
      </c>
      <c r="B12" s="403">
        <v>38</v>
      </c>
      <c r="C12" s="341" t="s">
        <v>135</v>
      </c>
      <c r="D12" s="345">
        <v>11240</v>
      </c>
      <c r="E12" s="352">
        <v>2865</v>
      </c>
      <c r="F12" s="348">
        <v>4344</v>
      </c>
      <c r="G12" s="363">
        <v>1888</v>
      </c>
      <c r="H12" s="369">
        <f>'2021'!H120</f>
        <v>4540</v>
      </c>
      <c r="I12" s="374">
        <f t="shared" si="0"/>
        <v>-0.7451067615658362</v>
      </c>
      <c r="J12" s="379" t="s">
        <v>117</v>
      </c>
      <c r="K12" s="374">
        <f t="shared" si="2"/>
        <v>0.5162303664921466</v>
      </c>
      <c r="L12" s="382" t="s">
        <v>115</v>
      </c>
      <c r="M12" s="386">
        <f t="shared" si="3"/>
        <v>-0.565377532228361</v>
      </c>
      <c r="N12" s="379" t="s">
        <v>117</v>
      </c>
      <c r="O12" s="400">
        <f t="shared" si="1"/>
        <v>1.4046610169491527</v>
      </c>
      <c r="P12" s="392" t="s">
        <v>115</v>
      </c>
    </row>
    <row r="13" spans="1:16" ht="14.25" thickBot="1" thickTop="1">
      <c r="A13" s="405">
        <v>6</v>
      </c>
      <c r="B13" s="409">
        <v>39</v>
      </c>
      <c r="C13" s="340" t="s">
        <v>136</v>
      </c>
      <c r="D13" s="231">
        <v>11759</v>
      </c>
      <c r="E13" s="353">
        <v>1818</v>
      </c>
      <c r="F13" s="212">
        <v>6432</v>
      </c>
      <c r="G13" s="364">
        <v>7281</v>
      </c>
      <c r="H13" s="181">
        <f>'2021'!H125</f>
        <v>7554</v>
      </c>
      <c r="I13" s="375">
        <f t="shared" si="0"/>
        <v>-0.8453950165830428</v>
      </c>
      <c r="J13" s="333" t="s">
        <v>117</v>
      </c>
      <c r="K13" s="375">
        <f t="shared" si="2"/>
        <v>2.537953795379538</v>
      </c>
      <c r="L13" s="334" t="s">
        <v>115</v>
      </c>
      <c r="M13" s="385">
        <f t="shared" si="3"/>
        <v>0.13199626865671643</v>
      </c>
      <c r="N13" s="334" t="s">
        <v>115</v>
      </c>
      <c r="O13" s="399">
        <f t="shared" si="1"/>
        <v>0.0374948496085703</v>
      </c>
      <c r="P13" s="391" t="s">
        <v>115</v>
      </c>
    </row>
    <row r="14" spans="1:16" ht="14.25" thickBot="1" thickTop="1">
      <c r="A14" s="410">
        <v>7</v>
      </c>
      <c r="B14" s="331">
        <v>40</v>
      </c>
      <c r="C14" s="339" t="s">
        <v>137</v>
      </c>
      <c r="D14" s="346">
        <v>853</v>
      </c>
      <c r="E14" s="354">
        <v>496</v>
      </c>
      <c r="F14" s="358">
        <v>1648</v>
      </c>
      <c r="G14" s="363">
        <v>1573</v>
      </c>
      <c r="H14" s="370">
        <f>'2021'!H130</f>
        <v>1211</v>
      </c>
      <c r="I14" s="372">
        <f t="shared" si="0"/>
        <v>-0.41852286049237986</v>
      </c>
      <c r="J14" s="378" t="s">
        <v>117</v>
      </c>
      <c r="K14" s="372">
        <f t="shared" si="2"/>
        <v>2.3225806451612905</v>
      </c>
      <c r="L14" s="383" t="s">
        <v>115</v>
      </c>
      <c r="M14" s="384">
        <f t="shared" si="3"/>
        <v>-0.045509708737864085</v>
      </c>
      <c r="N14" s="378" t="s">
        <v>117</v>
      </c>
      <c r="O14" s="398">
        <f t="shared" si="1"/>
        <v>-0.2301335028607756</v>
      </c>
      <c r="P14" s="393" t="s">
        <v>117</v>
      </c>
    </row>
    <row r="15" spans="1:16" ht="14.25" thickBot="1" thickTop="1">
      <c r="A15" s="405">
        <v>8</v>
      </c>
      <c r="B15" s="409">
        <v>41</v>
      </c>
      <c r="C15" s="340" t="s">
        <v>138</v>
      </c>
      <c r="D15" s="231">
        <v>4129</v>
      </c>
      <c r="E15" s="353">
        <v>2985</v>
      </c>
      <c r="F15" s="212">
        <v>7873</v>
      </c>
      <c r="G15" s="364">
        <v>8037</v>
      </c>
      <c r="H15" s="181">
        <f>'2021'!H135</f>
        <v>6095</v>
      </c>
      <c r="I15" s="375">
        <f t="shared" si="0"/>
        <v>-0.27706466456769197</v>
      </c>
      <c r="J15" s="333" t="s">
        <v>117</v>
      </c>
      <c r="K15" s="375">
        <f t="shared" si="2"/>
        <v>1.6375209380234508</v>
      </c>
      <c r="L15" s="334" t="s">
        <v>115</v>
      </c>
      <c r="M15" s="385">
        <f t="shared" si="3"/>
        <v>0.020830687158643446</v>
      </c>
      <c r="N15" s="334" t="s">
        <v>115</v>
      </c>
      <c r="O15" s="399">
        <f t="shared" si="1"/>
        <v>-0.24163244991912403</v>
      </c>
      <c r="P15" s="394" t="s">
        <v>117</v>
      </c>
    </row>
    <row r="16" spans="1:16" ht="14.25" thickBot="1" thickTop="1">
      <c r="A16" s="405">
        <v>9</v>
      </c>
      <c r="B16" s="402">
        <v>42</v>
      </c>
      <c r="C16" s="339" t="s">
        <v>139</v>
      </c>
      <c r="D16" s="346">
        <v>2004</v>
      </c>
      <c r="E16" s="354">
        <v>410</v>
      </c>
      <c r="F16" s="358">
        <v>872</v>
      </c>
      <c r="G16" s="363">
        <v>674</v>
      </c>
      <c r="H16" s="370">
        <f>'2021'!H140</f>
        <v>691</v>
      </c>
      <c r="I16" s="372">
        <f t="shared" si="0"/>
        <v>-0.7954091816367266</v>
      </c>
      <c r="J16" s="378" t="s">
        <v>117</v>
      </c>
      <c r="K16" s="372">
        <f t="shared" si="2"/>
        <v>1.126829268292683</v>
      </c>
      <c r="L16" s="383" t="s">
        <v>115</v>
      </c>
      <c r="M16" s="384">
        <f t="shared" si="3"/>
        <v>-0.22706422018348627</v>
      </c>
      <c r="N16" s="378" t="s">
        <v>117</v>
      </c>
      <c r="O16" s="398">
        <f t="shared" si="1"/>
        <v>0.02522255192878342</v>
      </c>
      <c r="P16" s="395" t="s">
        <v>115</v>
      </c>
    </row>
    <row r="17" spans="1:16" ht="14.25" thickBot="1" thickTop="1">
      <c r="A17" s="405">
        <v>10</v>
      </c>
      <c r="B17" s="408">
        <v>43</v>
      </c>
      <c r="C17" s="339" t="s">
        <v>60</v>
      </c>
      <c r="D17" s="346">
        <v>1988</v>
      </c>
      <c r="E17" s="354">
        <v>580</v>
      </c>
      <c r="F17" s="358">
        <v>604</v>
      </c>
      <c r="G17" s="363">
        <v>58</v>
      </c>
      <c r="H17" s="370">
        <f>'2021'!H145</f>
        <v>79</v>
      </c>
      <c r="I17" s="372">
        <f t="shared" si="0"/>
        <v>-0.7082494969818913</v>
      </c>
      <c r="J17" s="378" t="s">
        <v>117</v>
      </c>
      <c r="K17" s="372">
        <f t="shared" si="2"/>
        <v>0.04137931034482767</v>
      </c>
      <c r="L17" s="383" t="s">
        <v>115</v>
      </c>
      <c r="M17" s="384">
        <f t="shared" si="3"/>
        <v>-0.9039735099337748</v>
      </c>
      <c r="N17" s="378" t="s">
        <v>117</v>
      </c>
      <c r="O17" s="398">
        <f t="shared" si="1"/>
        <v>0.3620689655172413</v>
      </c>
      <c r="P17" s="395" t="s">
        <v>115</v>
      </c>
    </row>
    <row r="18" spans="1:16" ht="14.25" thickBot="1" thickTop="1">
      <c r="A18" s="405">
        <v>11</v>
      </c>
      <c r="B18" s="402">
        <v>44</v>
      </c>
      <c r="C18" s="339" t="s">
        <v>140</v>
      </c>
      <c r="D18" s="346">
        <v>3300</v>
      </c>
      <c r="E18" s="354">
        <v>716</v>
      </c>
      <c r="F18" s="358">
        <v>1861</v>
      </c>
      <c r="G18" s="363">
        <v>1943</v>
      </c>
      <c r="H18" s="370">
        <f>'2021'!H146</f>
        <v>1942</v>
      </c>
      <c r="I18" s="372">
        <f t="shared" si="0"/>
        <v>-0.783030303030303</v>
      </c>
      <c r="J18" s="378" t="s">
        <v>117</v>
      </c>
      <c r="K18" s="372">
        <f t="shared" si="2"/>
        <v>1.5991620111731844</v>
      </c>
      <c r="L18" s="383" t="s">
        <v>115</v>
      </c>
      <c r="M18" s="384">
        <f t="shared" si="3"/>
        <v>0.04406233207952703</v>
      </c>
      <c r="N18" s="383" t="s">
        <v>115</v>
      </c>
      <c r="O18" s="398">
        <f t="shared" si="1"/>
        <v>-0.0005146680391148184</v>
      </c>
      <c r="P18" s="393" t="s">
        <v>117</v>
      </c>
    </row>
    <row r="19" spans="1:16" ht="14.25" thickBot="1" thickTop="1">
      <c r="A19" s="406">
        <v>12</v>
      </c>
      <c r="B19" s="404">
        <v>45</v>
      </c>
      <c r="C19" s="342" t="s">
        <v>141</v>
      </c>
      <c r="D19" s="347">
        <v>2</v>
      </c>
      <c r="E19" s="355">
        <v>29</v>
      </c>
      <c r="F19" s="359">
        <v>13</v>
      </c>
      <c r="G19" s="365">
        <v>16</v>
      </c>
      <c r="H19" s="371">
        <f>'2021'!H151</f>
        <v>28</v>
      </c>
      <c r="I19" s="376">
        <f>(E19/D19)-1</f>
        <v>13.5</v>
      </c>
      <c r="J19" s="380" t="s">
        <v>117</v>
      </c>
      <c r="K19" s="376">
        <f t="shared" si="2"/>
        <v>-0.5517241379310345</v>
      </c>
      <c r="L19" s="380" t="s">
        <v>117</v>
      </c>
      <c r="M19" s="387">
        <f t="shared" si="3"/>
        <v>0.23076923076923084</v>
      </c>
      <c r="N19" s="389" t="s">
        <v>117</v>
      </c>
      <c r="O19" s="401">
        <f t="shared" si="1"/>
        <v>0.75</v>
      </c>
      <c r="P19" s="396" t="s">
        <v>115</v>
      </c>
    </row>
    <row r="20" spans="1:16" ht="27" thickBot="1" thickTop="1">
      <c r="A20" s="405">
        <v>13</v>
      </c>
      <c r="B20" s="402">
        <v>63</v>
      </c>
      <c r="C20" s="339" t="s">
        <v>142</v>
      </c>
      <c r="D20" s="346">
        <v>121</v>
      </c>
      <c r="E20" s="354">
        <v>149</v>
      </c>
      <c r="F20" s="358">
        <v>188</v>
      </c>
      <c r="G20" s="363">
        <v>148</v>
      </c>
      <c r="H20" s="370">
        <f>'2021'!H156</f>
        <v>174</v>
      </c>
      <c r="I20" s="372">
        <f t="shared" si="0"/>
        <v>0.23140495867768585</v>
      </c>
      <c r="J20" s="381" t="s">
        <v>115</v>
      </c>
      <c r="K20" s="372">
        <f t="shared" si="2"/>
        <v>0.261744966442953</v>
      </c>
      <c r="L20" s="381" t="s">
        <v>115</v>
      </c>
      <c r="M20" s="384">
        <f t="shared" si="3"/>
        <v>-0.21276595744680848</v>
      </c>
      <c r="N20" s="378" t="s">
        <v>117</v>
      </c>
      <c r="O20" s="398">
        <f t="shared" si="1"/>
        <v>0.17567567567567566</v>
      </c>
      <c r="P20" s="395" t="s">
        <v>115</v>
      </c>
    </row>
    <row r="21" spans="1:16" ht="27" thickBot="1" thickTop="1">
      <c r="A21" s="405">
        <v>14</v>
      </c>
      <c r="B21" s="402">
        <v>64</v>
      </c>
      <c r="C21" s="339" t="s">
        <v>143</v>
      </c>
      <c r="D21" s="346">
        <v>0</v>
      </c>
      <c r="E21" s="354">
        <v>0</v>
      </c>
      <c r="F21" s="358">
        <v>0</v>
      </c>
      <c r="G21" s="363">
        <v>0</v>
      </c>
      <c r="H21" s="370">
        <f>'2021'!H161</f>
        <v>0</v>
      </c>
      <c r="I21" s="372">
        <v>0</v>
      </c>
      <c r="J21" s="377"/>
      <c r="K21" s="372">
        <v>0</v>
      </c>
      <c r="L21" s="377"/>
      <c r="M21" s="384"/>
      <c r="N21" s="388"/>
      <c r="O21" s="398" t="e">
        <f t="shared" si="1"/>
        <v>#DIV/0!</v>
      </c>
      <c r="P21" s="390"/>
    </row>
    <row r="22" spans="1:16" ht="37.5" customHeight="1" thickBot="1" thickTop="1">
      <c r="A22" s="407">
        <v>15</v>
      </c>
      <c r="B22" s="403">
        <v>65</v>
      </c>
      <c r="C22" s="341" t="s">
        <v>144</v>
      </c>
      <c r="D22" s="345">
        <v>574146</v>
      </c>
      <c r="E22" s="352">
        <v>434427</v>
      </c>
      <c r="F22" s="348">
        <v>660806</v>
      </c>
      <c r="G22" s="366">
        <v>487392</v>
      </c>
      <c r="H22" s="369">
        <f>'2021'!H167</f>
        <v>463380</v>
      </c>
      <c r="I22" s="374">
        <f>(E22/D22)-1</f>
        <v>-0.24335099434638574</v>
      </c>
      <c r="J22" s="379" t="s">
        <v>117</v>
      </c>
      <c r="K22" s="374">
        <f>(F22/E22)-1</f>
        <v>0.5210979059772989</v>
      </c>
      <c r="L22" s="382" t="s">
        <v>115</v>
      </c>
      <c r="M22" s="386">
        <f>(G22/F22)-1</f>
        <v>-0.26242800458833604</v>
      </c>
      <c r="N22" s="379" t="s">
        <v>117</v>
      </c>
      <c r="O22" s="400">
        <f t="shared" si="1"/>
        <v>-0.04926629899546975</v>
      </c>
      <c r="P22" s="397" t="s">
        <v>117</v>
      </c>
    </row>
    <row r="23" ht="13.5" thickTop="1"/>
    <row r="26" ht="12.75">
      <c r="M26" s="264"/>
    </row>
    <row r="27" ht="12.75">
      <c r="M27" s="264"/>
    </row>
    <row r="35" ht="12.75">
      <c r="I35" s="103" t="s">
        <v>148</v>
      </c>
    </row>
    <row r="36" ht="12.75">
      <c r="H36" s="103" t="s">
        <v>156</v>
      </c>
    </row>
    <row r="37" ht="12.75">
      <c r="H37" s="103" t="s">
        <v>163</v>
      </c>
    </row>
  </sheetData>
  <sheetProtection selectLockedCells="1" selectUnlockedCells="1"/>
  <mergeCells count="8">
    <mergeCell ref="A6:A7"/>
    <mergeCell ref="B6:B7"/>
    <mergeCell ref="I7:J7"/>
    <mergeCell ref="K7:L7"/>
    <mergeCell ref="M7:N7"/>
    <mergeCell ref="I6:P6"/>
    <mergeCell ref="D6:H6"/>
    <mergeCell ref="O7:P7"/>
  </mergeCells>
  <printOptions/>
  <pageMargins left="0.4284722222222222" right="0.3326388888888889" top="0.6229166666666667" bottom="0.3909722222222222" header="0.3854166666666667" footer="0.15347222222222223"/>
  <pageSetup horizontalDpi="300" verticalDpi="300" orientation="landscape" scale="77" r:id="rId3"/>
  <headerFooter alignWithMargins="0">
    <oddHeader>&amp;C&amp;A</oddHeader>
    <oddFooter>&amp;CPage &amp;P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6:P28"/>
  <sheetViews>
    <sheetView zoomScale="110" zoomScaleNormal="110" zoomScalePageLayoutView="0" workbookViewId="0" topLeftCell="A1">
      <selection activeCell="N10" sqref="N10"/>
    </sheetView>
  </sheetViews>
  <sheetFormatPr defaultColWidth="11.421875" defaultRowHeight="12.75"/>
  <cols>
    <col min="1" max="1" width="4.57421875" style="0" customWidth="1"/>
    <col min="2" max="2" width="11.28125" style="0" customWidth="1"/>
    <col min="3" max="3" width="50.28125" style="0" customWidth="1"/>
    <col min="4" max="6" width="6.7109375" style="0" customWidth="1"/>
    <col min="7" max="8" width="8.28125" style="0" customWidth="1"/>
    <col min="9" max="9" width="9.00390625" style="0" customWidth="1"/>
    <col min="10" max="10" width="4.421875" style="0" customWidth="1"/>
    <col min="11" max="11" width="9.00390625" style="0" customWidth="1"/>
    <col min="12" max="12" width="4.57421875" style="0" customWidth="1"/>
    <col min="13" max="13" width="8.140625" style="0" customWidth="1"/>
    <col min="14" max="14" width="4.421875" style="0" customWidth="1"/>
    <col min="15" max="15" width="9.140625" style="0" customWidth="1"/>
    <col min="16" max="16" width="5.28125" style="0" customWidth="1"/>
  </cols>
  <sheetData>
    <row r="5" ht="13.5" thickBot="1"/>
    <row r="6" spans="1:16" ht="21.75" customHeight="1" thickBot="1">
      <c r="A6" s="480" t="s">
        <v>109</v>
      </c>
      <c r="B6" s="480" t="s">
        <v>110</v>
      </c>
      <c r="C6" s="142" t="s">
        <v>157</v>
      </c>
      <c r="D6" s="455" t="s">
        <v>158</v>
      </c>
      <c r="E6" s="455"/>
      <c r="F6" s="455"/>
      <c r="G6" s="455"/>
      <c r="H6" s="456"/>
      <c r="I6" s="453" t="s">
        <v>159</v>
      </c>
      <c r="J6" s="453"/>
      <c r="K6" s="453"/>
      <c r="L6" s="453"/>
      <c r="M6" s="453"/>
      <c r="N6" s="453"/>
      <c r="O6" s="482"/>
      <c r="P6" s="482"/>
    </row>
    <row r="7" spans="1:16" ht="47.25" customHeight="1" thickBot="1">
      <c r="A7" s="481"/>
      <c r="B7" s="481"/>
      <c r="C7" s="204" t="s">
        <v>145</v>
      </c>
      <c r="D7" s="141">
        <v>2017</v>
      </c>
      <c r="E7" s="141">
        <v>2018</v>
      </c>
      <c r="F7" s="329">
        <v>2019</v>
      </c>
      <c r="G7" s="330">
        <v>2020</v>
      </c>
      <c r="H7" s="330">
        <v>2021</v>
      </c>
      <c r="I7" s="449" t="s">
        <v>112</v>
      </c>
      <c r="J7" s="450"/>
      <c r="K7" s="449" t="s">
        <v>113</v>
      </c>
      <c r="L7" s="450"/>
      <c r="M7" s="451" t="s">
        <v>155</v>
      </c>
      <c r="N7" s="452"/>
      <c r="O7" s="457" t="s">
        <v>211</v>
      </c>
      <c r="P7" s="458"/>
    </row>
    <row r="8" spans="1:16" ht="27" thickBot="1">
      <c r="A8" s="146">
        <v>1</v>
      </c>
      <c r="B8" s="147">
        <v>15</v>
      </c>
      <c r="C8" s="162" t="s">
        <v>146</v>
      </c>
      <c r="D8" s="149">
        <v>135</v>
      </c>
      <c r="E8" s="173">
        <v>0</v>
      </c>
      <c r="F8" s="174">
        <v>38</v>
      </c>
      <c r="G8" s="199">
        <v>26</v>
      </c>
      <c r="H8" s="199">
        <f>'2021'!H173</f>
        <v>20</v>
      </c>
      <c r="I8" s="152">
        <f>(E8/D8)-1</f>
        <v>-1</v>
      </c>
      <c r="J8" s="194" t="s">
        <v>117</v>
      </c>
      <c r="K8" s="197" t="e">
        <f>(F8/E8)-1</f>
        <v>#DIV/0!</v>
      </c>
      <c r="L8" s="176"/>
      <c r="M8" s="195">
        <f>(G8/F8)-1</f>
        <v>-0.3157894736842105</v>
      </c>
      <c r="N8" s="194" t="s">
        <v>117</v>
      </c>
      <c r="O8" s="156">
        <f>(H8/G8)-1</f>
        <v>-0.23076923076923073</v>
      </c>
      <c r="P8" s="178" t="s">
        <v>117</v>
      </c>
    </row>
    <row r="9" spans="1:16" ht="27" thickBot="1">
      <c r="A9" s="146">
        <v>2</v>
      </c>
      <c r="B9" s="147">
        <v>31</v>
      </c>
      <c r="C9" s="162" t="s">
        <v>48</v>
      </c>
      <c r="D9" s="149">
        <v>816</v>
      </c>
      <c r="E9" s="173">
        <v>893</v>
      </c>
      <c r="F9" s="174">
        <v>1445</v>
      </c>
      <c r="G9" s="199">
        <v>1244</v>
      </c>
      <c r="H9" s="199">
        <f>'2021'!H179</f>
        <v>1116</v>
      </c>
      <c r="I9" s="169">
        <f>(E9/D9)-1</f>
        <v>0.09436274509803932</v>
      </c>
      <c r="J9" s="175" t="s">
        <v>115</v>
      </c>
      <c r="K9" s="197">
        <f>(F9/E9)-1</f>
        <v>0.6181410974244121</v>
      </c>
      <c r="L9" s="175" t="s">
        <v>115</v>
      </c>
      <c r="M9" s="195">
        <f>(G9/F9)-1</f>
        <v>-0.13910034602076127</v>
      </c>
      <c r="N9" s="194" t="s">
        <v>117</v>
      </c>
      <c r="O9" s="193">
        <f>(H9/G9)-1</f>
        <v>-0.10289389067524113</v>
      </c>
      <c r="P9" s="178" t="s">
        <v>117</v>
      </c>
    </row>
    <row r="10" spans="1:16" ht="27" thickBot="1">
      <c r="A10" s="205">
        <v>3</v>
      </c>
      <c r="B10" s="206">
        <v>53</v>
      </c>
      <c r="C10" s="166" t="s">
        <v>147</v>
      </c>
      <c r="D10" s="200">
        <v>1874</v>
      </c>
      <c r="E10" s="201">
        <v>1712</v>
      </c>
      <c r="F10" s="202">
        <v>1660</v>
      </c>
      <c r="G10" s="203">
        <v>1736</v>
      </c>
      <c r="H10" s="203">
        <f>'2021'!H180</f>
        <v>1935</v>
      </c>
      <c r="I10" s="169">
        <f>(E10/D10)-1</f>
        <v>-0.08644610458911417</v>
      </c>
      <c r="J10" s="194" t="s">
        <v>117</v>
      </c>
      <c r="K10" s="198">
        <f>(F10/E10)-1</f>
        <v>-0.030373831775700966</v>
      </c>
      <c r="L10" s="168" t="s">
        <v>117</v>
      </c>
      <c r="M10" s="196">
        <f>(G10/F10)-1</f>
        <v>0.04578313253012056</v>
      </c>
      <c r="N10" s="175" t="s">
        <v>115</v>
      </c>
      <c r="O10" s="156">
        <f>(H10/G10)-1</f>
        <v>0.11463133640553003</v>
      </c>
      <c r="P10" s="185" t="s">
        <v>115</v>
      </c>
    </row>
    <row r="26" ht="12.75">
      <c r="I26" s="103" t="s">
        <v>148</v>
      </c>
    </row>
    <row r="27" ht="12.75">
      <c r="H27" s="103" t="s">
        <v>156</v>
      </c>
    </row>
    <row r="28" ht="12.75">
      <c r="H28" s="103" t="s">
        <v>163</v>
      </c>
    </row>
  </sheetData>
  <sheetProtection selectLockedCells="1" selectUnlockedCells="1"/>
  <mergeCells count="8">
    <mergeCell ref="A6:A7"/>
    <mergeCell ref="B6:B7"/>
    <mergeCell ref="I7:J7"/>
    <mergeCell ref="K7:L7"/>
    <mergeCell ref="M7:N7"/>
    <mergeCell ref="I6:P6"/>
    <mergeCell ref="O7:P7"/>
    <mergeCell ref="D6:H6"/>
  </mergeCells>
  <printOptions/>
  <pageMargins left="0.25" right="0.25" top="0.75" bottom="0.75" header="0.3" footer="0.3"/>
  <pageSetup horizontalDpi="300" verticalDpi="300" orientation="landscape" scale="77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3:P34"/>
  <sheetViews>
    <sheetView tabSelected="1" zoomScale="110" zoomScaleNormal="110" zoomScalePageLayoutView="0" workbookViewId="0" topLeftCell="A13">
      <selection activeCell="L20" sqref="L20"/>
    </sheetView>
  </sheetViews>
  <sheetFormatPr defaultColWidth="11.421875" defaultRowHeight="12.75"/>
  <cols>
    <col min="1" max="1" width="4.57421875" style="0" customWidth="1"/>
    <col min="2" max="2" width="11.421875" style="0" customWidth="1"/>
    <col min="3" max="3" width="40.7109375" style="0" customWidth="1"/>
    <col min="4" max="5" width="9.28125" style="0" customWidth="1"/>
    <col min="6" max="6" width="9.57421875" style="0" customWidth="1"/>
    <col min="7" max="7" width="9.421875" style="0" customWidth="1"/>
    <col min="8" max="8" width="12.57421875" style="0" customWidth="1"/>
    <col min="9" max="9" width="9.28125" style="0" customWidth="1"/>
    <col min="10" max="10" width="4.57421875" style="0" customWidth="1"/>
    <col min="11" max="11" width="9.28125" style="0" customWidth="1"/>
    <col min="12" max="12" width="4.57421875" style="0" customWidth="1"/>
    <col min="13" max="13" width="9.28125" style="0" customWidth="1"/>
    <col min="14" max="14" width="4.57421875" style="0" customWidth="1"/>
    <col min="15" max="15" width="11.421875" style="0" bestFit="1" customWidth="1"/>
    <col min="16" max="16" width="4.57421875" style="0" customWidth="1"/>
  </cols>
  <sheetData>
    <row r="3" ht="12.75">
      <c r="F3" s="264"/>
    </row>
    <row r="4" ht="12.75">
      <c r="E4" s="264"/>
    </row>
    <row r="5" spans="1:2" ht="4.5" customHeight="1" thickBot="1">
      <c r="A5" s="207"/>
      <c r="B5" s="207"/>
    </row>
    <row r="6" spans="1:16" ht="21.75" customHeight="1" thickBot="1">
      <c r="A6" s="483" t="s">
        <v>109</v>
      </c>
      <c r="B6" s="485" t="s">
        <v>110</v>
      </c>
      <c r="C6" s="142" t="s">
        <v>157</v>
      </c>
      <c r="D6" s="464" t="s">
        <v>158</v>
      </c>
      <c r="E6" s="465"/>
      <c r="F6" s="465"/>
      <c r="G6" s="465"/>
      <c r="H6" s="489"/>
      <c r="I6" s="482" t="s">
        <v>159</v>
      </c>
      <c r="J6" s="482"/>
      <c r="K6" s="482"/>
      <c r="L6" s="482"/>
      <c r="M6" s="482"/>
      <c r="N6" s="482"/>
      <c r="O6" s="482"/>
      <c r="P6" s="482"/>
    </row>
    <row r="7" spans="1:16" ht="30" customHeight="1" thickBot="1">
      <c r="A7" s="484"/>
      <c r="B7" s="486"/>
      <c r="C7" s="142" t="s">
        <v>149</v>
      </c>
      <c r="D7" s="141">
        <v>2017</v>
      </c>
      <c r="E7" s="141">
        <v>2018</v>
      </c>
      <c r="F7" s="329">
        <v>2019</v>
      </c>
      <c r="G7" s="330">
        <v>2020</v>
      </c>
      <c r="H7" s="330">
        <v>2021</v>
      </c>
      <c r="I7" s="449" t="s">
        <v>112</v>
      </c>
      <c r="J7" s="450"/>
      <c r="K7" s="449" t="s">
        <v>113</v>
      </c>
      <c r="L7" s="450"/>
      <c r="M7" s="451" t="s">
        <v>155</v>
      </c>
      <c r="N7" s="452"/>
      <c r="O7" s="487" t="s">
        <v>211</v>
      </c>
      <c r="P7" s="488"/>
    </row>
    <row r="8" spans="1:16" ht="27" thickBot="1">
      <c r="A8" s="262">
        <v>1</v>
      </c>
      <c r="B8" s="261">
        <v>1</v>
      </c>
      <c r="C8" s="159" t="s">
        <v>13</v>
      </c>
      <c r="D8" s="149">
        <f>'total 2016'!C9</f>
        <v>341337</v>
      </c>
      <c r="E8" s="201">
        <v>341120</v>
      </c>
      <c r="F8" s="209">
        <v>341120</v>
      </c>
      <c r="G8" s="210">
        <f>'Total 2019'!C9</f>
        <v>341120</v>
      </c>
      <c r="H8" s="210">
        <f>'2021'!H185</f>
        <v>348653</v>
      </c>
      <c r="I8" s="152">
        <f aca="true" t="shared" si="0" ref="I8:I16">(E8/D8)-1</f>
        <v>-0.0006357353583116288</v>
      </c>
      <c r="J8" s="249" t="s">
        <v>117</v>
      </c>
      <c r="K8" s="247">
        <f aca="true" t="shared" si="1" ref="K8:K26">(F8/E8)-1</f>
        <v>0</v>
      </c>
      <c r="L8" s="249"/>
      <c r="M8" s="154">
        <f aca="true" t="shared" si="2" ref="M8:M26">(G8/F8)-1</f>
        <v>0</v>
      </c>
      <c r="N8" s="252"/>
      <c r="O8" s="193">
        <f>(H8/G8)-1</f>
        <v>0.022083137898686767</v>
      </c>
      <c r="P8" s="411" t="s">
        <v>115</v>
      </c>
    </row>
    <row r="9" spans="1:16" ht="13.5" thickBot="1">
      <c r="A9" s="220">
        <v>2</v>
      </c>
      <c r="B9" s="161">
        <v>2</v>
      </c>
      <c r="C9" s="211" t="s">
        <v>14</v>
      </c>
      <c r="D9" s="179">
        <v>280472</v>
      </c>
      <c r="E9" s="180">
        <v>283964</v>
      </c>
      <c r="F9" s="212">
        <v>286991</v>
      </c>
      <c r="G9" s="213">
        <v>288072</v>
      </c>
      <c r="H9" s="213">
        <f>'2021'!H186</f>
        <v>290065</v>
      </c>
      <c r="I9" s="182">
        <f t="shared" si="0"/>
        <v>0.012450440685701336</v>
      </c>
      <c r="J9" s="250" t="s">
        <v>115</v>
      </c>
      <c r="K9" s="248">
        <f t="shared" si="1"/>
        <v>0.010659801946725667</v>
      </c>
      <c r="L9" s="250" t="s">
        <v>115</v>
      </c>
      <c r="M9" s="183">
        <f t="shared" si="2"/>
        <v>0.003766668641176807</v>
      </c>
      <c r="N9" s="186" t="s">
        <v>115</v>
      </c>
      <c r="O9" s="214">
        <f aca="true" t="shared" si="3" ref="O9:O26">(H9/G9)-1</f>
        <v>0.006918409286567284</v>
      </c>
      <c r="P9" s="188" t="s">
        <v>115</v>
      </c>
    </row>
    <row r="10" spans="1:16" ht="13.5" thickBot="1">
      <c r="A10" s="220">
        <v>3</v>
      </c>
      <c r="B10" s="161">
        <v>3</v>
      </c>
      <c r="C10" s="215" t="s">
        <v>15</v>
      </c>
      <c r="D10" s="149">
        <v>1589</v>
      </c>
      <c r="E10" s="173">
        <v>1589</v>
      </c>
      <c r="F10" s="216">
        <v>1589</v>
      </c>
      <c r="G10" s="151">
        <v>1589</v>
      </c>
      <c r="H10" s="151">
        <f>'2021'!H187</f>
        <v>1589</v>
      </c>
      <c r="I10" s="152">
        <f t="shared" si="0"/>
        <v>0</v>
      </c>
      <c r="J10" s="153"/>
      <c r="K10" s="233">
        <f t="shared" si="1"/>
        <v>0</v>
      </c>
      <c r="L10" s="153"/>
      <c r="M10" s="154">
        <f t="shared" si="2"/>
        <v>0</v>
      </c>
      <c r="N10" s="170"/>
      <c r="O10" s="156">
        <f t="shared" si="3"/>
        <v>0</v>
      </c>
      <c r="P10" s="185"/>
    </row>
    <row r="11" spans="1:16" ht="27" thickBot="1">
      <c r="A11" s="220">
        <v>4</v>
      </c>
      <c r="B11" s="161">
        <v>4</v>
      </c>
      <c r="C11" s="217" t="s">
        <v>16</v>
      </c>
      <c r="D11" s="200">
        <v>2224</v>
      </c>
      <c r="E11" s="201">
        <v>1947</v>
      </c>
      <c r="F11" s="209">
        <v>2169</v>
      </c>
      <c r="G11" s="210">
        <v>2208</v>
      </c>
      <c r="H11" s="210">
        <f>'2021'!H188</f>
        <v>2310.13</v>
      </c>
      <c r="I11" s="169">
        <f t="shared" si="0"/>
        <v>-0.12455035971223016</v>
      </c>
      <c r="J11" s="249" t="s">
        <v>117</v>
      </c>
      <c r="K11" s="247">
        <f t="shared" si="1"/>
        <v>0.11402157164869031</v>
      </c>
      <c r="L11" s="250" t="s">
        <v>115</v>
      </c>
      <c r="M11" s="172">
        <f t="shared" si="2"/>
        <v>0.017980636237897585</v>
      </c>
      <c r="N11" s="171" t="s">
        <v>115</v>
      </c>
      <c r="O11" s="193">
        <f t="shared" si="3"/>
        <v>0.04625452898550719</v>
      </c>
      <c r="P11" s="208" t="s">
        <v>115</v>
      </c>
    </row>
    <row r="12" spans="1:16" ht="27" thickBot="1">
      <c r="A12" s="220">
        <v>5</v>
      </c>
      <c r="B12" s="161">
        <v>5</v>
      </c>
      <c r="C12" s="211" t="s">
        <v>17</v>
      </c>
      <c r="D12" s="179">
        <v>2224</v>
      </c>
      <c r="E12" s="231">
        <v>2169</v>
      </c>
      <c r="F12" s="240">
        <v>2227</v>
      </c>
      <c r="G12" s="237">
        <v>2310</v>
      </c>
      <c r="H12" s="213">
        <f>'2021'!H189</f>
        <v>2329.07</v>
      </c>
      <c r="I12" s="182">
        <f t="shared" si="0"/>
        <v>-0.024730215827338142</v>
      </c>
      <c r="J12" s="249" t="s">
        <v>117</v>
      </c>
      <c r="K12" s="248">
        <f t="shared" si="1"/>
        <v>0.026740433379437434</v>
      </c>
      <c r="L12" s="249" t="s">
        <v>117</v>
      </c>
      <c r="M12" s="183">
        <f t="shared" si="2"/>
        <v>0.03726986977997315</v>
      </c>
      <c r="N12" s="186" t="s">
        <v>115</v>
      </c>
      <c r="O12" s="214">
        <f t="shared" si="3"/>
        <v>0.008255411255411405</v>
      </c>
      <c r="P12" s="185" t="s">
        <v>115</v>
      </c>
    </row>
    <row r="13" spans="1:16" ht="13.5" thickBot="1">
      <c r="A13" s="220">
        <v>6</v>
      </c>
      <c r="B13" s="161">
        <v>23</v>
      </c>
      <c r="C13" s="215" t="s">
        <v>39</v>
      </c>
      <c r="D13" s="149">
        <v>1</v>
      </c>
      <c r="E13" s="232">
        <v>0</v>
      </c>
      <c r="F13" s="150">
        <v>6.31</v>
      </c>
      <c r="G13" s="238">
        <v>0</v>
      </c>
      <c r="H13" s="218">
        <f>'2021'!H190</f>
        <v>0</v>
      </c>
      <c r="I13" s="152">
        <f t="shared" si="0"/>
        <v>-1</v>
      </c>
      <c r="J13" s="249" t="s">
        <v>117</v>
      </c>
      <c r="K13" s="233" t="e">
        <f t="shared" si="1"/>
        <v>#DIV/0!</v>
      </c>
      <c r="L13" s="249"/>
      <c r="M13" s="154">
        <f t="shared" si="2"/>
        <v>-1</v>
      </c>
      <c r="N13" s="187" t="s">
        <v>117</v>
      </c>
      <c r="O13" s="156" t="e">
        <f t="shared" si="3"/>
        <v>#DIV/0!</v>
      </c>
      <c r="P13" s="178"/>
    </row>
    <row r="14" spans="1:16" ht="13.5" thickBot="1">
      <c r="A14" s="221">
        <v>7</v>
      </c>
      <c r="B14" s="161">
        <v>24</v>
      </c>
      <c r="C14" s="215" t="s">
        <v>40</v>
      </c>
      <c r="D14" s="152">
        <v>0.3986</v>
      </c>
      <c r="E14" s="233">
        <v>0.4222</v>
      </c>
      <c r="F14" s="154">
        <v>0.4196</v>
      </c>
      <c r="G14" s="239">
        <v>0.4287</v>
      </c>
      <c r="H14" s="219">
        <f>'2021'!H191</f>
        <v>0.41545</v>
      </c>
      <c r="I14" s="152">
        <f t="shared" si="0"/>
        <v>0.05920722528850986</v>
      </c>
      <c r="J14" s="153" t="s">
        <v>115</v>
      </c>
      <c r="K14" s="233">
        <f t="shared" si="1"/>
        <v>-0.006158218853623998</v>
      </c>
      <c r="L14" s="153" t="s">
        <v>115</v>
      </c>
      <c r="M14" s="154">
        <f t="shared" si="2"/>
        <v>0.021687321258341496</v>
      </c>
      <c r="N14" s="186" t="s">
        <v>115</v>
      </c>
      <c r="O14" s="156">
        <f t="shared" si="3"/>
        <v>-0.030907394448332237</v>
      </c>
      <c r="P14" s="191" t="s">
        <v>117</v>
      </c>
    </row>
    <row r="15" spans="1:16" ht="39.75" thickBot="1">
      <c r="A15" s="221">
        <v>8</v>
      </c>
      <c r="B15" s="161">
        <v>26</v>
      </c>
      <c r="C15" s="159" t="s">
        <v>150</v>
      </c>
      <c r="D15" s="173">
        <v>7625657</v>
      </c>
      <c r="E15" s="232">
        <v>7738268</v>
      </c>
      <c r="F15" s="150">
        <v>7900288</v>
      </c>
      <c r="G15" s="151">
        <v>8255717</v>
      </c>
      <c r="H15" s="151">
        <v>8212695</v>
      </c>
      <c r="I15" s="152">
        <f t="shared" si="0"/>
        <v>0.014767383321856675</v>
      </c>
      <c r="J15" s="153" t="s">
        <v>115</v>
      </c>
      <c r="K15" s="233">
        <f t="shared" si="1"/>
        <v>0.02093750177688336</v>
      </c>
      <c r="L15" s="153" t="s">
        <v>115</v>
      </c>
      <c r="M15" s="154">
        <f t="shared" si="2"/>
        <v>0.04498937253933022</v>
      </c>
      <c r="N15" s="177" t="s">
        <v>115</v>
      </c>
      <c r="O15" s="156">
        <f t="shared" si="3"/>
        <v>-0.005211176691255259</v>
      </c>
      <c r="P15" s="191" t="s">
        <v>117</v>
      </c>
    </row>
    <row r="16" spans="1:16" ht="13.5" thickBot="1">
      <c r="A16" s="222">
        <v>9</v>
      </c>
      <c r="B16" s="223">
        <v>27</v>
      </c>
      <c r="C16" s="229" t="s">
        <v>44</v>
      </c>
      <c r="D16" s="230">
        <v>3.34</v>
      </c>
      <c r="E16" s="234">
        <v>3.49</v>
      </c>
      <c r="F16" s="241">
        <v>3.91</v>
      </c>
      <c r="G16" s="244">
        <f>'Total 2019'!C78</f>
        <v>3.91</v>
      </c>
      <c r="H16" s="244">
        <f>'2021'!H194</f>
        <v>4.07</v>
      </c>
      <c r="I16" s="169">
        <f t="shared" si="0"/>
        <v>0.04491017964071875</v>
      </c>
      <c r="J16" s="251" t="s">
        <v>115</v>
      </c>
      <c r="K16" s="247">
        <f t="shared" si="1"/>
        <v>0.12034383954154726</v>
      </c>
      <c r="L16" s="251" t="s">
        <v>115</v>
      </c>
      <c r="M16" s="172">
        <f t="shared" si="2"/>
        <v>0</v>
      </c>
      <c r="N16" s="171"/>
      <c r="O16" s="193">
        <f t="shared" si="3"/>
        <v>0.04092071611253201</v>
      </c>
      <c r="P16" s="185" t="s">
        <v>115</v>
      </c>
    </row>
    <row r="17" spans="1:16" ht="39.75" thickBot="1">
      <c r="A17" s="224">
        <v>10</v>
      </c>
      <c r="B17" s="225">
        <v>35</v>
      </c>
      <c r="C17" s="228" t="s">
        <v>151</v>
      </c>
      <c r="D17" s="167">
        <v>0</v>
      </c>
      <c r="E17" s="235">
        <v>2</v>
      </c>
      <c r="F17" s="242">
        <v>77</v>
      </c>
      <c r="G17" s="245">
        <v>3</v>
      </c>
      <c r="H17" s="245">
        <f>'2021'!H195</f>
        <v>4</v>
      </c>
      <c r="I17" s="152">
        <v>0</v>
      </c>
      <c r="J17" s="260"/>
      <c r="K17" s="233">
        <f t="shared" si="1"/>
        <v>37.5</v>
      </c>
      <c r="L17" s="153" t="s">
        <v>115</v>
      </c>
      <c r="M17" s="154">
        <f t="shared" si="2"/>
        <v>-0.961038961038961</v>
      </c>
      <c r="N17" s="249" t="s">
        <v>117</v>
      </c>
      <c r="O17" s="156">
        <f t="shared" si="3"/>
        <v>0.33333333333333326</v>
      </c>
      <c r="P17" s="188" t="s">
        <v>115</v>
      </c>
    </row>
    <row r="18" spans="1:16" ht="39.75" customHeight="1" thickBot="1">
      <c r="A18" s="221">
        <v>11</v>
      </c>
      <c r="B18" s="161">
        <v>36</v>
      </c>
      <c r="C18" s="159" t="s">
        <v>152</v>
      </c>
      <c r="D18" s="167">
        <v>167</v>
      </c>
      <c r="E18" s="235">
        <v>23</v>
      </c>
      <c r="F18" s="242">
        <v>88</v>
      </c>
      <c r="G18" s="245">
        <v>3</v>
      </c>
      <c r="H18" s="245">
        <f>'2021'!H110</f>
        <v>4</v>
      </c>
      <c r="I18" s="152">
        <f aca="true" t="shared" si="4" ref="I18:I26">(E18/D18)-1</f>
        <v>-0.8622754491017964</v>
      </c>
      <c r="J18" s="249" t="s">
        <v>117</v>
      </c>
      <c r="K18" s="233">
        <f t="shared" si="1"/>
        <v>2.8260869565217392</v>
      </c>
      <c r="L18" s="153" t="s">
        <v>115</v>
      </c>
      <c r="M18" s="154">
        <f t="shared" si="2"/>
        <v>-0.9659090909090909</v>
      </c>
      <c r="N18" s="249" t="s">
        <v>117</v>
      </c>
      <c r="O18" s="156">
        <f t="shared" si="3"/>
        <v>0.33333333333333326</v>
      </c>
      <c r="P18" s="178" t="s">
        <v>117</v>
      </c>
    </row>
    <row r="19" spans="1:16" ht="27" thickBot="1">
      <c r="A19" s="226">
        <v>12</v>
      </c>
      <c r="B19" s="227">
        <v>46</v>
      </c>
      <c r="C19" s="228" t="s">
        <v>153</v>
      </c>
      <c r="D19" s="189">
        <v>24</v>
      </c>
      <c r="E19" s="236">
        <v>24</v>
      </c>
      <c r="F19" s="243">
        <v>24</v>
      </c>
      <c r="G19" s="246">
        <v>24</v>
      </c>
      <c r="H19" s="246">
        <v>24</v>
      </c>
      <c r="I19" s="182">
        <f t="shared" si="4"/>
        <v>0</v>
      </c>
      <c r="J19" s="250"/>
      <c r="K19" s="248">
        <f t="shared" si="1"/>
        <v>0</v>
      </c>
      <c r="L19" s="153"/>
      <c r="M19" s="183">
        <f t="shared" si="2"/>
        <v>0</v>
      </c>
      <c r="N19" s="184"/>
      <c r="O19" s="214">
        <f t="shared" si="3"/>
        <v>0</v>
      </c>
      <c r="P19" s="192"/>
    </row>
    <row r="20" spans="1:16" ht="27" thickBot="1">
      <c r="A20" s="221">
        <v>13</v>
      </c>
      <c r="B20" s="161">
        <v>47</v>
      </c>
      <c r="C20" s="159" t="s">
        <v>64</v>
      </c>
      <c r="D20" s="167">
        <v>852</v>
      </c>
      <c r="E20" s="235">
        <v>796</v>
      </c>
      <c r="F20" s="242">
        <v>1185</v>
      </c>
      <c r="G20" s="245">
        <v>942</v>
      </c>
      <c r="H20" s="245">
        <f>'2021'!H206</f>
        <v>1194.56</v>
      </c>
      <c r="I20" s="152">
        <f t="shared" si="4"/>
        <v>-0.06572769953051638</v>
      </c>
      <c r="J20" s="249" t="s">
        <v>117</v>
      </c>
      <c r="K20" s="233">
        <f t="shared" si="1"/>
        <v>0.4886934673366834</v>
      </c>
      <c r="L20" s="153" t="s">
        <v>115</v>
      </c>
      <c r="M20" s="154">
        <f t="shared" si="2"/>
        <v>-0.2050632911392405</v>
      </c>
      <c r="N20" s="249" t="s">
        <v>117</v>
      </c>
      <c r="O20" s="156">
        <f t="shared" si="3"/>
        <v>0.26811040339702763</v>
      </c>
      <c r="P20" s="157" t="s">
        <v>115</v>
      </c>
    </row>
    <row r="21" spans="1:16" ht="27" thickBot="1">
      <c r="A21" s="221">
        <v>14</v>
      </c>
      <c r="B21" s="161">
        <v>48</v>
      </c>
      <c r="C21" s="159" t="s">
        <v>65</v>
      </c>
      <c r="D21" s="167">
        <v>1027</v>
      </c>
      <c r="E21" s="235">
        <v>942</v>
      </c>
      <c r="F21" s="242">
        <v>1191</v>
      </c>
      <c r="G21" s="245">
        <v>1195</v>
      </c>
      <c r="H21" s="245">
        <f>'2021'!H207</f>
        <v>1299.61</v>
      </c>
      <c r="I21" s="152">
        <f t="shared" si="4"/>
        <v>-0.08276533592989288</v>
      </c>
      <c r="J21" s="249" t="s">
        <v>117</v>
      </c>
      <c r="K21" s="233">
        <f t="shared" si="1"/>
        <v>0.26433121019108285</v>
      </c>
      <c r="L21" s="250" t="s">
        <v>115</v>
      </c>
      <c r="M21" s="154">
        <f t="shared" si="2"/>
        <v>0.0033585222502099388</v>
      </c>
      <c r="N21" s="177" t="s">
        <v>115</v>
      </c>
      <c r="O21" s="156">
        <f t="shared" si="3"/>
        <v>0.08753974895397487</v>
      </c>
      <c r="P21" s="208" t="s">
        <v>115</v>
      </c>
    </row>
    <row r="22" spans="1:16" ht="27" thickBot="1">
      <c r="A22" s="220">
        <v>15</v>
      </c>
      <c r="B22" s="161">
        <v>49</v>
      </c>
      <c r="C22" s="159" t="s">
        <v>66</v>
      </c>
      <c r="D22" s="173">
        <v>194310</v>
      </c>
      <c r="E22" s="232">
        <v>202157</v>
      </c>
      <c r="F22" s="150">
        <v>180816</v>
      </c>
      <c r="G22" s="151">
        <v>205627</v>
      </c>
      <c r="H22" s="151">
        <f>'2021'!H208</f>
        <v>206111</v>
      </c>
      <c r="I22" s="152">
        <f t="shared" si="4"/>
        <v>0.04038392259791057</v>
      </c>
      <c r="J22" s="153" t="s">
        <v>115</v>
      </c>
      <c r="K22" s="233">
        <f t="shared" si="1"/>
        <v>-0.10556646566777306</v>
      </c>
      <c r="L22" s="153" t="s">
        <v>115</v>
      </c>
      <c r="M22" s="154">
        <f t="shared" si="2"/>
        <v>0.1372168392177684</v>
      </c>
      <c r="N22" s="187" t="s">
        <v>117</v>
      </c>
      <c r="O22" s="193">
        <f t="shared" si="3"/>
        <v>0.0023537764982224374</v>
      </c>
      <c r="P22" s="185" t="s">
        <v>115</v>
      </c>
    </row>
    <row r="23" spans="1:16" ht="27" thickBot="1">
      <c r="A23" s="220">
        <v>16</v>
      </c>
      <c r="B23" s="161">
        <v>50</v>
      </c>
      <c r="C23" s="159" t="s">
        <v>67</v>
      </c>
      <c r="D23" s="253">
        <v>0.54</v>
      </c>
      <c r="E23" s="254">
        <v>0.59</v>
      </c>
      <c r="F23" s="255">
        <v>0.75</v>
      </c>
      <c r="G23" s="256">
        <v>0.75</v>
      </c>
      <c r="H23" s="256">
        <f>'2021'!H209</f>
        <v>0.6925</v>
      </c>
      <c r="I23" s="152">
        <f t="shared" si="4"/>
        <v>0.09259259259259256</v>
      </c>
      <c r="J23" s="250" t="s">
        <v>115</v>
      </c>
      <c r="K23" s="233">
        <f t="shared" si="1"/>
        <v>0.27118644067796627</v>
      </c>
      <c r="L23" s="153" t="s">
        <v>115</v>
      </c>
      <c r="M23" s="154">
        <f t="shared" si="2"/>
        <v>0</v>
      </c>
      <c r="N23" s="177" t="s">
        <v>115</v>
      </c>
      <c r="O23" s="156">
        <f t="shared" si="3"/>
        <v>-0.07666666666666666</v>
      </c>
      <c r="P23" s="178" t="s">
        <v>117</v>
      </c>
    </row>
    <row r="24" spans="1:16" ht="13.5" thickBot="1">
      <c r="A24" s="220">
        <v>17</v>
      </c>
      <c r="B24" s="161">
        <v>60</v>
      </c>
      <c r="C24" s="159" t="s">
        <v>154</v>
      </c>
      <c r="D24" s="253">
        <v>3.82</v>
      </c>
      <c r="E24" s="254">
        <v>3.82</v>
      </c>
      <c r="F24" s="255">
        <v>30.76</v>
      </c>
      <c r="G24" s="256">
        <v>4.13</v>
      </c>
      <c r="H24" s="256">
        <f>'2021'!H210</f>
        <v>4.3</v>
      </c>
      <c r="I24" s="152">
        <f t="shared" si="4"/>
        <v>0</v>
      </c>
      <c r="J24" s="153"/>
      <c r="K24" s="233">
        <f t="shared" si="1"/>
        <v>7.052356020942408</v>
      </c>
      <c r="L24" s="153" t="s">
        <v>115</v>
      </c>
      <c r="M24" s="154">
        <f t="shared" si="2"/>
        <v>-0.8657347204161249</v>
      </c>
      <c r="N24" s="187" t="s">
        <v>117</v>
      </c>
      <c r="O24" s="156">
        <f t="shared" si="3"/>
        <v>0.041162227602905554</v>
      </c>
      <c r="P24" s="185" t="s">
        <v>115</v>
      </c>
    </row>
    <row r="25" spans="1:16" ht="13.5" thickBot="1">
      <c r="A25" s="263">
        <v>18</v>
      </c>
      <c r="B25" s="161">
        <v>61</v>
      </c>
      <c r="C25" s="159" t="s">
        <v>162</v>
      </c>
      <c r="D25" s="253"/>
      <c r="E25" s="254"/>
      <c r="F25" s="255">
        <v>2.72</v>
      </c>
      <c r="G25" s="256">
        <v>1.68</v>
      </c>
      <c r="H25" s="256">
        <f>'2021'!H211</f>
        <v>1.54</v>
      </c>
      <c r="I25" s="152" t="e">
        <f t="shared" si="4"/>
        <v>#DIV/0!</v>
      </c>
      <c r="J25" s="153"/>
      <c r="K25" s="233" t="e">
        <f t="shared" si="1"/>
        <v>#DIV/0!</v>
      </c>
      <c r="L25" s="153"/>
      <c r="M25" s="154">
        <f t="shared" si="2"/>
        <v>-0.3823529411764707</v>
      </c>
      <c r="N25" s="187" t="s">
        <v>117</v>
      </c>
      <c r="O25" s="156">
        <f t="shared" si="3"/>
        <v>-0.08333333333333326</v>
      </c>
      <c r="P25" s="191" t="s">
        <v>117</v>
      </c>
    </row>
    <row r="26" spans="1:16" ht="39.75" thickBot="1">
      <c r="A26" s="257">
        <v>19</v>
      </c>
      <c r="B26" s="223">
        <v>62</v>
      </c>
      <c r="C26" s="229" t="s">
        <v>82</v>
      </c>
      <c r="D26" s="201">
        <v>5776908</v>
      </c>
      <c r="E26" s="258">
        <v>5830023</v>
      </c>
      <c r="F26" s="259">
        <v>6902228</v>
      </c>
      <c r="G26" s="210">
        <v>6799049</v>
      </c>
      <c r="H26" s="210">
        <f>'2021'!H212</f>
        <v>7250039</v>
      </c>
      <c r="I26" s="152">
        <f t="shared" si="4"/>
        <v>0.009194364874773875</v>
      </c>
      <c r="J26" s="251" t="s">
        <v>115</v>
      </c>
      <c r="K26" s="233">
        <f t="shared" si="1"/>
        <v>0.18391093825873406</v>
      </c>
      <c r="L26" s="251" t="s">
        <v>115</v>
      </c>
      <c r="M26" s="154">
        <f t="shared" si="2"/>
        <v>-0.014948651363009158</v>
      </c>
      <c r="N26" s="187" t="s">
        <v>117</v>
      </c>
      <c r="O26" s="193">
        <f t="shared" si="3"/>
        <v>0.06633133545588499</v>
      </c>
      <c r="P26" s="188" t="s">
        <v>115</v>
      </c>
    </row>
    <row r="32" spans="8:9" ht="12.75">
      <c r="H32" s="103" t="s">
        <v>164</v>
      </c>
      <c r="I32" s="103"/>
    </row>
    <row r="33" ht="12.75">
      <c r="H33" s="103" t="s">
        <v>156</v>
      </c>
    </row>
    <row r="34" ht="12.75">
      <c r="H34" s="103" t="s">
        <v>163</v>
      </c>
    </row>
  </sheetData>
  <sheetProtection selectLockedCells="1" selectUnlockedCells="1"/>
  <mergeCells count="8">
    <mergeCell ref="A6:A7"/>
    <mergeCell ref="B6:B7"/>
    <mergeCell ref="I7:J7"/>
    <mergeCell ref="K7:L7"/>
    <mergeCell ref="M7:N7"/>
    <mergeCell ref="I6:P6"/>
    <mergeCell ref="O7:P7"/>
    <mergeCell ref="D6:H6"/>
  </mergeCells>
  <printOptions/>
  <pageMargins left="0.4284722222222222" right="0.3326388888888889" top="0.44999999999999996" bottom="0.3909722222222222" header="0.2125" footer="0.15347222222222223"/>
  <pageSetup horizontalDpi="300" verticalDpi="300" orientation="landscape" scale="77" r:id="rId3"/>
  <headerFooter alignWithMargins="0">
    <oddHeader>&amp;C&amp;A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BL227"/>
  <sheetViews>
    <sheetView zoomScale="110" zoomScaleNormal="110" zoomScalePageLayoutView="0" workbookViewId="0" topLeftCell="A196">
      <selection activeCell="D75" sqref="D75"/>
    </sheetView>
  </sheetViews>
  <sheetFormatPr defaultColWidth="11.421875" defaultRowHeight="12.75"/>
  <cols>
    <col min="1" max="1" width="5.7109375" style="1" customWidth="1"/>
    <col min="2" max="2" width="82.7109375" style="2" customWidth="1"/>
    <col min="3" max="3" width="15.7109375" style="3" customWidth="1"/>
    <col min="4" max="64" width="8.8515625" style="2" customWidth="1"/>
  </cols>
  <sheetData>
    <row r="4" ht="12.75">
      <c r="B4" s="6" t="s">
        <v>0</v>
      </c>
    </row>
    <row r="5" ht="12.75">
      <c r="B5" s="6" t="s">
        <v>94</v>
      </c>
    </row>
    <row r="7" spans="1:64" ht="12.75" customHeight="1">
      <c r="A7" s="412" t="s">
        <v>2</v>
      </c>
      <c r="B7" s="412" t="s">
        <v>3</v>
      </c>
      <c r="C7" s="413" t="s">
        <v>4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</row>
    <row r="8" spans="1:64" ht="12.75">
      <c r="A8" s="412"/>
      <c r="B8" s="412"/>
      <c r="C8" s="413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</row>
    <row r="9" spans="1:3" ht="12.75">
      <c r="A9" s="16">
        <v>1</v>
      </c>
      <c r="B9" s="17" t="s">
        <v>13</v>
      </c>
      <c r="C9" s="55">
        <v>341737</v>
      </c>
    </row>
    <row r="10" spans="1:3" ht="12.75">
      <c r="A10" s="21">
        <v>2</v>
      </c>
      <c r="B10" s="22" t="s">
        <v>14</v>
      </c>
      <c r="C10" s="55">
        <v>280472</v>
      </c>
    </row>
    <row r="11" spans="1:3" ht="12.75">
      <c r="A11" s="21">
        <v>3</v>
      </c>
      <c r="B11" s="22" t="s">
        <v>15</v>
      </c>
      <c r="C11" s="55">
        <v>1589</v>
      </c>
    </row>
    <row r="12" spans="1:3" ht="12.75">
      <c r="A12" s="21">
        <v>4</v>
      </c>
      <c r="B12" s="22" t="s">
        <v>16</v>
      </c>
      <c r="C12" s="55">
        <v>2224</v>
      </c>
    </row>
    <row r="13" spans="1:3" ht="12.75">
      <c r="A13" s="21">
        <v>5</v>
      </c>
      <c r="B13" s="22" t="s">
        <v>17</v>
      </c>
      <c r="C13" s="55">
        <v>2224</v>
      </c>
    </row>
    <row r="14" spans="1:64" ht="12.75">
      <c r="A14" s="21">
        <v>6</v>
      </c>
      <c r="B14" s="22" t="s">
        <v>18</v>
      </c>
      <c r="C14" s="55">
        <v>73995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</row>
    <row r="15" spans="1:3" ht="12.75">
      <c r="A15" s="27"/>
      <c r="B15" s="28" t="s">
        <v>19</v>
      </c>
      <c r="C15" s="56">
        <v>66587</v>
      </c>
    </row>
    <row r="16" spans="1:3" ht="12.75">
      <c r="A16" s="27"/>
      <c r="B16" s="28" t="s">
        <v>20</v>
      </c>
      <c r="C16" s="56">
        <v>3099</v>
      </c>
    </row>
    <row r="17" spans="1:3" ht="12.75">
      <c r="A17" s="27"/>
      <c r="B17" s="28" t="s">
        <v>21</v>
      </c>
      <c r="C17" s="56">
        <v>904</v>
      </c>
    </row>
    <row r="18" spans="1:3" ht="12.75">
      <c r="A18" s="27"/>
      <c r="B18" s="28" t="s">
        <v>22</v>
      </c>
      <c r="C18" s="56">
        <v>3405</v>
      </c>
    </row>
    <row r="19" spans="1:64" ht="12.75">
      <c r="A19" s="21">
        <v>7</v>
      </c>
      <c r="B19" s="22" t="s">
        <v>23</v>
      </c>
      <c r="C19" s="55">
        <v>1121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</row>
    <row r="20" spans="1:3" ht="12.75">
      <c r="A20" s="27"/>
      <c r="B20" s="28" t="s">
        <v>19</v>
      </c>
      <c r="C20" s="56">
        <v>1068</v>
      </c>
    </row>
    <row r="21" spans="1:3" ht="12.75">
      <c r="A21" s="27"/>
      <c r="B21" s="28" t="s">
        <v>20</v>
      </c>
      <c r="C21" s="56">
        <v>0</v>
      </c>
    </row>
    <row r="22" spans="1:3" ht="12.75">
      <c r="A22" s="27"/>
      <c r="B22" s="28" t="s">
        <v>21</v>
      </c>
      <c r="C22" s="56">
        <v>16</v>
      </c>
    </row>
    <row r="23" spans="1:3" ht="12.75">
      <c r="A23" s="27"/>
      <c r="B23" s="28" t="s">
        <v>22</v>
      </c>
      <c r="C23" s="56">
        <v>37</v>
      </c>
    </row>
    <row r="24" spans="1:64" ht="12.75">
      <c r="A24" s="21">
        <v>8</v>
      </c>
      <c r="B24" s="22" t="s">
        <v>24</v>
      </c>
      <c r="C24" s="55">
        <v>75220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</row>
    <row r="25" spans="1:3" ht="12.75">
      <c r="A25" s="27"/>
      <c r="B25" s="28" t="s">
        <v>19</v>
      </c>
      <c r="C25" s="56">
        <v>66497</v>
      </c>
    </row>
    <row r="26" spans="1:3" ht="12.75">
      <c r="A26" s="27"/>
      <c r="B26" s="28" t="s">
        <v>20</v>
      </c>
      <c r="C26" s="56">
        <v>3308</v>
      </c>
    </row>
    <row r="27" spans="1:3" ht="12.75">
      <c r="A27" s="27"/>
      <c r="B27" s="28" t="s">
        <v>21</v>
      </c>
      <c r="C27" s="56">
        <v>1893</v>
      </c>
    </row>
    <row r="28" spans="1:3" ht="12.75">
      <c r="A28" s="27"/>
      <c r="B28" s="28" t="s">
        <v>22</v>
      </c>
      <c r="C28" s="56">
        <v>3522</v>
      </c>
    </row>
    <row r="29" spans="1:3" ht="12.75">
      <c r="A29" s="21">
        <v>9</v>
      </c>
      <c r="B29" s="22" t="s">
        <v>25</v>
      </c>
      <c r="C29" s="55">
        <v>896</v>
      </c>
    </row>
    <row r="30" spans="1:3" ht="12.75">
      <c r="A30" s="21">
        <v>10</v>
      </c>
      <c r="B30" s="22" t="s">
        <v>26</v>
      </c>
      <c r="C30" s="55">
        <v>1121</v>
      </c>
    </row>
    <row r="31" spans="1:3" ht="12.75">
      <c r="A31" s="21">
        <v>11</v>
      </c>
      <c r="B31" s="22" t="s">
        <v>27</v>
      </c>
      <c r="C31" s="55">
        <v>1008.9</v>
      </c>
    </row>
    <row r="32" spans="1:3" ht="12.75">
      <c r="A32" s="21">
        <v>12</v>
      </c>
      <c r="B32" s="22" t="s">
        <v>28</v>
      </c>
      <c r="C32" s="55">
        <v>73958</v>
      </c>
    </row>
    <row r="33" spans="1:64" ht="12.75">
      <c r="A33" s="21">
        <v>13</v>
      </c>
      <c r="B33" s="22" t="s">
        <v>29</v>
      </c>
      <c r="C33" s="55">
        <v>876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</row>
    <row r="34" spans="1:3" ht="12.75">
      <c r="A34" s="27"/>
      <c r="B34" s="28" t="s">
        <v>19</v>
      </c>
      <c r="C34" s="56">
        <v>770</v>
      </c>
    </row>
    <row r="35" spans="1:3" ht="12.75">
      <c r="A35" s="27"/>
      <c r="B35" s="28" t="s">
        <v>20</v>
      </c>
      <c r="C35" s="56">
        <v>54</v>
      </c>
    </row>
    <row r="36" spans="1:3" ht="12.75">
      <c r="A36" s="27"/>
      <c r="B36" s="28" t="s">
        <v>21</v>
      </c>
      <c r="C36" s="56">
        <v>3</v>
      </c>
    </row>
    <row r="37" spans="1:3" ht="12.75">
      <c r="A37" s="27"/>
      <c r="B37" s="28" t="s">
        <v>22</v>
      </c>
      <c r="C37" s="56">
        <v>50</v>
      </c>
    </row>
    <row r="38" spans="1:64" ht="12.75">
      <c r="A38" s="21">
        <v>14</v>
      </c>
      <c r="B38" s="22" t="s">
        <v>30</v>
      </c>
      <c r="C38" s="55">
        <v>249.5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</row>
    <row r="39" spans="1:3" ht="12.75">
      <c r="A39" s="27"/>
      <c r="B39" s="28" t="s">
        <v>19</v>
      </c>
      <c r="C39" s="56">
        <v>212.75</v>
      </c>
    </row>
    <row r="40" spans="1:3" ht="12.75">
      <c r="A40" s="27"/>
      <c r="B40" s="28" t="s">
        <v>20</v>
      </c>
      <c r="C40" s="56">
        <v>22.5</v>
      </c>
    </row>
    <row r="41" spans="1:3" ht="12.75">
      <c r="A41" s="27"/>
      <c r="B41" s="28" t="s">
        <v>21</v>
      </c>
      <c r="C41" s="56">
        <v>1.5</v>
      </c>
    </row>
    <row r="42" spans="1:3" ht="12.75">
      <c r="A42" s="27"/>
      <c r="B42" s="28" t="s">
        <v>22</v>
      </c>
      <c r="C42" s="56">
        <v>12.75</v>
      </c>
    </row>
    <row r="43" spans="1:64" ht="12.75" customHeight="1">
      <c r="A43" s="423">
        <v>15</v>
      </c>
      <c r="B43" s="423" t="s">
        <v>31</v>
      </c>
      <c r="C43" s="424">
        <v>135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</row>
    <row r="44" spans="1:3" ht="12.75">
      <c r="A44" s="423"/>
      <c r="B44" s="423"/>
      <c r="C44" s="424"/>
    </row>
    <row r="45" spans="1:3" ht="12.75">
      <c r="A45" s="27"/>
      <c r="B45" s="28" t="s">
        <v>19</v>
      </c>
      <c r="C45" s="56">
        <v>100.583333333333</v>
      </c>
    </row>
    <row r="46" spans="1:3" ht="12.75">
      <c r="A46" s="27"/>
      <c r="B46" s="28" t="s">
        <v>20</v>
      </c>
      <c r="C46" s="56">
        <v>26.5</v>
      </c>
    </row>
    <row r="47" spans="1:3" ht="12.75">
      <c r="A47" s="27"/>
      <c r="B47" s="28" t="s">
        <v>21</v>
      </c>
      <c r="C47" s="56">
        <v>1.16666666666667</v>
      </c>
    </row>
    <row r="48" spans="1:3" ht="12.75">
      <c r="A48" s="27"/>
      <c r="B48" s="28" t="s">
        <v>22</v>
      </c>
      <c r="C48" s="56">
        <v>6.91666666666667</v>
      </c>
    </row>
    <row r="49" spans="1:64" ht="12.75">
      <c r="A49" s="21">
        <v>16</v>
      </c>
      <c r="B49" s="22" t="s">
        <v>32</v>
      </c>
      <c r="C49" s="55">
        <v>64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</row>
    <row r="50" spans="1:3" ht="12.75">
      <c r="A50" s="27"/>
      <c r="B50" s="28" t="s">
        <v>19</v>
      </c>
      <c r="C50" s="56">
        <v>62</v>
      </c>
    </row>
    <row r="51" spans="1:3" ht="12.75">
      <c r="A51" s="27"/>
      <c r="B51" s="28" t="s">
        <v>20</v>
      </c>
      <c r="C51" s="56">
        <v>2</v>
      </c>
    </row>
    <row r="52" spans="1:3" ht="12.75">
      <c r="A52" s="27"/>
      <c r="B52" s="28" t="s">
        <v>21</v>
      </c>
      <c r="C52" s="56">
        <v>0</v>
      </c>
    </row>
    <row r="53" spans="1:3" ht="12.75">
      <c r="A53" s="27"/>
      <c r="B53" s="28" t="s">
        <v>22</v>
      </c>
      <c r="C53" s="56">
        <v>0</v>
      </c>
    </row>
    <row r="54" spans="1:64" ht="12.75">
      <c r="A54" s="21">
        <v>17</v>
      </c>
      <c r="B54" s="22" t="s">
        <v>33</v>
      </c>
      <c r="C54" s="55">
        <v>60.6666666666667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3" ht="12.75">
      <c r="A55" s="27"/>
      <c r="B55" s="28" t="s">
        <v>19</v>
      </c>
      <c r="C55" s="56">
        <v>59.6666666666667</v>
      </c>
    </row>
    <row r="56" spans="1:3" ht="12.75">
      <c r="A56" s="27"/>
      <c r="B56" s="28" t="s">
        <v>20</v>
      </c>
      <c r="C56" s="56">
        <v>1</v>
      </c>
    </row>
    <row r="57" spans="1:3" ht="12.75">
      <c r="A57" s="27"/>
      <c r="B57" s="28" t="s">
        <v>21</v>
      </c>
      <c r="C57" s="56">
        <v>0</v>
      </c>
    </row>
    <row r="58" spans="1:3" ht="12.75">
      <c r="A58" s="27"/>
      <c r="B58" s="28" t="s">
        <v>22</v>
      </c>
      <c r="C58" s="56">
        <v>0</v>
      </c>
    </row>
    <row r="59" spans="1:64" ht="12.75" customHeight="1">
      <c r="A59" s="414">
        <v>18</v>
      </c>
      <c r="B59" s="425" t="s">
        <v>34</v>
      </c>
      <c r="C59" s="426">
        <v>43</v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3" ht="12.75">
      <c r="A60" s="414"/>
      <c r="B60" s="425"/>
      <c r="C60" s="426"/>
    </row>
    <row r="61" spans="1:3" ht="12.75">
      <c r="A61" s="27"/>
      <c r="B61" s="28" t="s">
        <v>19</v>
      </c>
      <c r="C61" s="56">
        <v>42.3333333333333</v>
      </c>
    </row>
    <row r="62" spans="1:3" ht="12.75">
      <c r="A62" s="27"/>
      <c r="B62" s="28" t="s">
        <v>20</v>
      </c>
      <c r="C62" s="56">
        <v>0.6666666666666671</v>
      </c>
    </row>
    <row r="63" spans="1:3" ht="12.75">
      <c r="A63" s="27"/>
      <c r="B63" s="28" t="s">
        <v>21</v>
      </c>
      <c r="C63" s="56">
        <v>0</v>
      </c>
    </row>
    <row r="64" spans="1:3" ht="12.75">
      <c r="A64" s="27"/>
      <c r="B64" s="28" t="s">
        <v>22</v>
      </c>
      <c r="C64" s="56">
        <v>0</v>
      </c>
    </row>
    <row r="65" spans="1:3" ht="12.75" customHeight="1">
      <c r="A65" s="414">
        <v>19</v>
      </c>
      <c r="B65" s="425" t="s">
        <v>35</v>
      </c>
      <c r="C65" s="427">
        <v>0</v>
      </c>
    </row>
    <row r="66" spans="1:64" ht="12.75">
      <c r="A66" s="414"/>
      <c r="B66" s="425"/>
      <c r="C66" s="427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</row>
    <row r="67" spans="1:3" ht="12.75">
      <c r="A67" s="34"/>
      <c r="B67" s="28" t="s">
        <v>19</v>
      </c>
      <c r="C67" s="56">
        <v>0</v>
      </c>
    </row>
    <row r="68" spans="1:3" ht="12.75">
      <c r="A68" s="27"/>
      <c r="B68" s="28" t="s">
        <v>20</v>
      </c>
      <c r="C68" s="56">
        <v>0</v>
      </c>
    </row>
    <row r="69" spans="1:3" ht="12.75">
      <c r="A69" s="27"/>
      <c r="B69" s="28" t="s">
        <v>21</v>
      </c>
      <c r="C69" s="56">
        <v>0</v>
      </c>
    </row>
    <row r="70" spans="1:3" ht="12.75">
      <c r="A70" s="27"/>
      <c r="B70" s="28" t="s">
        <v>22</v>
      </c>
      <c r="C70" s="56">
        <v>0</v>
      </c>
    </row>
    <row r="71" spans="1:3" ht="12.75">
      <c r="A71" s="21">
        <v>20</v>
      </c>
      <c r="B71" s="22" t="s">
        <v>36</v>
      </c>
      <c r="C71" s="55">
        <v>13243857.96</v>
      </c>
    </row>
    <row r="72" spans="1:3" ht="12.75">
      <c r="A72" s="21">
        <v>21</v>
      </c>
      <c r="B72" s="22" t="s">
        <v>37</v>
      </c>
      <c r="C72" s="55">
        <v>10095712.17</v>
      </c>
    </row>
    <row r="73" spans="1:3" ht="12.75">
      <c r="A73" s="21">
        <v>22</v>
      </c>
      <c r="B73" s="22" t="s">
        <v>38</v>
      </c>
      <c r="C73" s="55">
        <v>13243857.96</v>
      </c>
    </row>
    <row r="74" spans="1:3" ht="12.75">
      <c r="A74" s="21">
        <v>23</v>
      </c>
      <c r="B74" s="22" t="s">
        <v>39</v>
      </c>
      <c r="C74" s="57">
        <v>0.63</v>
      </c>
    </row>
    <row r="75" spans="1:4" ht="12.75">
      <c r="A75" s="21">
        <v>24</v>
      </c>
      <c r="B75" s="22" t="s">
        <v>40</v>
      </c>
      <c r="C75" s="58">
        <v>0.39862897722975205</v>
      </c>
      <c r="D75" s="2">
        <f>(C76-C71)/C76*100</f>
        <v>39.895438725569946</v>
      </c>
    </row>
    <row r="76" spans="1:3" ht="12.75">
      <c r="A76" s="21">
        <v>25</v>
      </c>
      <c r="B76" s="22" t="s">
        <v>41</v>
      </c>
      <c r="C76" s="55">
        <v>22034697</v>
      </c>
    </row>
    <row r="77" spans="1:3" ht="13.5" customHeight="1">
      <c r="A77" s="414">
        <v>26</v>
      </c>
      <c r="B77" s="428" t="s">
        <v>95</v>
      </c>
      <c r="C77" s="426">
        <v>7625656.56</v>
      </c>
    </row>
    <row r="78" spans="1:3" ht="12.75">
      <c r="A78" s="414"/>
      <c r="B78" s="428"/>
      <c r="C78" s="426"/>
    </row>
    <row r="79" spans="1:3" ht="12.75">
      <c r="A79" s="21">
        <v>27</v>
      </c>
      <c r="B79" s="22" t="s">
        <v>44</v>
      </c>
      <c r="C79" s="60">
        <v>13.38</v>
      </c>
    </row>
    <row r="80" spans="1:64" ht="12.75">
      <c r="A80" s="21">
        <v>28</v>
      </c>
      <c r="B80" s="22" t="s">
        <v>45</v>
      </c>
      <c r="C80" s="55">
        <v>95523831.23</v>
      </c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</row>
    <row r="81" spans="1:3" ht="12.75">
      <c r="A81" s="27"/>
      <c r="B81" s="28" t="s">
        <v>19</v>
      </c>
      <c r="C81" s="56">
        <v>29884912.74</v>
      </c>
    </row>
    <row r="82" spans="1:3" ht="12.75">
      <c r="A82" s="27"/>
      <c r="B82" s="28" t="s">
        <v>20</v>
      </c>
      <c r="C82" s="56">
        <v>22237777.43</v>
      </c>
    </row>
    <row r="83" spans="1:3" ht="12.75">
      <c r="A83" s="27"/>
      <c r="B83" s="28" t="s">
        <v>21</v>
      </c>
      <c r="C83" s="56">
        <v>5936176.63</v>
      </c>
    </row>
    <row r="84" spans="1:3" ht="12.75">
      <c r="A84" s="27"/>
      <c r="B84" s="28" t="s">
        <v>22</v>
      </c>
      <c r="C84" s="56">
        <v>19664012.57</v>
      </c>
    </row>
    <row r="85" spans="1:3" ht="12.75">
      <c r="A85" s="21">
        <v>29</v>
      </c>
      <c r="B85" s="22" t="s">
        <v>46</v>
      </c>
      <c r="C85" s="55">
        <v>75361678.63</v>
      </c>
    </row>
    <row r="86" spans="1:3" ht="12.75">
      <c r="A86" s="21">
        <v>30</v>
      </c>
      <c r="B86" s="22" t="s">
        <v>47</v>
      </c>
      <c r="C86" s="55">
        <v>1087.33333333333</v>
      </c>
    </row>
    <row r="87" spans="1:3" ht="12.75">
      <c r="A87" s="21">
        <v>31</v>
      </c>
      <c r="B87" s="22" t="s">
        <v>48</v>
      </c>
      <c r="C87" s="57">
        <v>815.583333333333</v>
      </c>
    </row>
    <row r="88" spans="1:3" ht="12.75">
      <c r="A88" s="21">
        <v>32</v>
      </c>
      <c r="B88" s="22" t="s">
        <v>49</v>
      </c>
      <c r="C88" s="57">
        <v>543.5</v>
      </c>
    </row>
    <row r="89" spans="1:64" ht="12.75">
      <c r="A89" s="21">
        <v>33</v>
      </c>
      <c r="B89" s="22" t="s">
        <v>50</v>
      </c>
      <c r="C89" s="57">
        <v>186.333333333333</v>
      </c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</row>
    <row r="90" spans="1:3" ht="12.75">
      <c r="A90" s="27"/>
      <c r="B90" s="28" t="s">
        <v>19</v>
      </c>
      <c r="C90" s="61">
        <v>160</v>
      </c>
    </row>
    <row r="91" spans="1:3" ht="12.75">
      <c r="A91" s="27"/>
      <c r="B91" s="28" t="s">
        <v>20</v>
      </c>
      <c r="C91" s="61">
        <v>7</v>
      </c>
    </row>
    <row r="92" spans="1:3" ht="12.75">
      <c r="A92" s="27"/>
      <c r="B92" s="28" t="s">
        <v>21</v>
      </c>
      <c r="C92" s="61">
        <v>0</v>
      </c>
    </row>
    <row r="93" spans="1:3" ht="12.75">
      <c r="A93" s="27"/>
      <c r="B93" s="28" t="s">
        <v>22</v>
      </c>
      <c r="C93" s="61">
        <v>19</v>
      </c>
    </row>
    <row r="94" spans="1:64" ht="12.75">
      <c r="A94" s="21">
        <v>34</v>
      </c>
      <c r="B94" s="22" t="s">
        <v>51</v>
      </c>
      <c r="C94" s="57">
        <v>0</v>
      </c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</row>
    <row r="95" spans="1:3" ht="12.75">
      <c r="A95" s="27"/>
      <c r="B95" s="28" t="s">
        <v>19</v>
      </c>
      <c r="C95" s="61">
        <v>0</v>
      </c>
    </row>
    <row r="96" spans="1:3" ht="12.75">
      <c r="A96" s="27"/>
      <c r="B96" s="28" t="s">
        <v>20</v>
      </c>
      <c r="C96" s="61">
        <v>1</v>
      </c>
    </row>
    <row r="97" spans="1:3" ht="12.75">
      <c r="A97" s="27"/>
      <c r="B97" s="28" t="s">
        <v>21</v>
      </c>
      <c r="C97" s="61">
        <v>0</v>
      </c>
    </row>
    <row r="98" spans="1:3" ht="12.75">
      <c r="A98" s="27"/>
      <c r="B98" s="28" t="s">
        <v>22</v>
      </c>
      <c r="C98" s="61">
        <v>0</v>
      </c>
    </row>
    <row r="99" spans="1:64" ht="12.75" customHeight="1">
      <c r="A99" s="414">
        <v>35</v>
      </c>
      <c r="B99" s="428" t="s">
        <v>52</v>
      </c>
      <c r="C99" s="429">
        <v>0</v>
      </c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</row>
    <row r="100" spans="1:3" ht="12.75">
      <c r="A100" s="414"/>
      <c r="B100" s="428"/>
      <c r="C100" s="429"/>
    </row>
    <row r="101" spans="1:3" ht="12.75">
      <c r="A101" s="27"/>
      <c r="B101" s="28" t="s">
        <v>19</v>
      </c>
      <c r="C101" s="61">
        <v>0</v>
      </c>
    </row>
    <row r="102" spans="1:3" ht="12.75">
      <c r="A102" s="27"/>
      <c r="B102" s="28" t="s">
        <v>20</v>
      </c>
      <c r="C102" s="61">
        <v>0</v>
      </c>
    </row>
    <row r="103" spans="1:3" ht="12.75">
      <c r="A103" s="27"/>
      <c r="B103" s="28" t="s">
        <v>21</v>
      </c>
      <c r="C103" s="61">
        <v>0</v>
      </c>
    </row>
    <row r="104" spans="1:3" ht="12.75">
      <c r="A104" s="27"/>
      <c r="B104" s="28" t="s">
        <v>22</v>
      </c>
      <c r="C104" s="61">
        <v>0</v>
      </c>
    </row>
    <row r="105" spans="1:64" ht="12.75" customHeight="1">
      <c r="A105" s="414">
        <v>36</v>
      </c>
      <c r="B105" s="428" t="s">
        <v>53</v>
      </c>
      <c r="C105" s="429">
        <v>167.4</v>
      </c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</row>
    <row r="106" spans="1:3" ht="12.75">
      <c r="A106" s="414"/>
      <c r="B106" s="428"/>
      <c r="C106" s="429"/>
    </row>
    <row r="107" spans="1:3" ht="12.75">
      <c r="A107" s="27"/>
      <c r="B107" s="28" t="s">
        <v>19</v>
      </c>
      <c r="C107" s="61">
        <v>144</v>
      </c>
    </row>
    <row r="108" spans="1:3" ht="12.75">
      <c r="A108" s="27"/>
      <c r="B108" s="28" t="s">
        <v>20</v>
      </c>
      <c r="C108" s="61">
        <v>6.3</v>
      </c>
    </row>
    <row r="109" spans="1:3" ht="12.75">
      <c r="A109" s="27"/>
      <c r="B109" s="28" t="s">
        <v>21</v>
      </c>
      <c r="C109" s="61">
        <v>0</v>
      </c>
    </row>
    <row r="110" spans="1:3" ht="12.75">
      <c r="A110" s="27"/>
      <c r="B110" s="28" t="s">
        <v>22</v>
      </c>
      <c r="C110" s="61">
        <v>17.1</v>
      </c>
    </row>
    <row r="111" spans="1:64" ht="12.75">
      <c r="A111" s="21">
        <v>37</v>
      </c>
      <c r="B111" s="22" t="s">
        <v>54</v>
      </c>
      <c r="C111" s="55">
        <v>1812.46333333333</v>
      </c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</row>
    <row r="112" spans="1:3" ht="12.75">
      <c r="A112" s="27"/>
      <c r="B112" s="28" t="s">
        <v>19</v>
      </c>
      <c r="C112" s="56">
        <v>1504.63333333333</v>
      </c>
    </row>
    <row r="113" spans="1:3" ht="12.75">
      <c r="A113" s="27"/>
      <c r="B113" s="28" t="s">
        <v>20</v>
      </c>
      <c r="C113" s="56">
        <v>34</v>
      </c>
    </row>
    <row r="114" spans="1:3" ht="12.75">
      <c r="A114" s="27"/>
      <c r="B114" s="28" t="s">
        <v>21</v>
      </c>
      <c r="C114" s="56">
        <v>151.473333333333</v>
      </c>
    </row>
    <row r="115" spans="1:3" ht="12.75">
      <c r="A115" s="27"/>
      <c r="B115" s="28" t="s">
        <v>22</v>
      </c>
      <c r="C115" s="56">
        <v>137.263333333333</v>
      </c>
    </row>
    <row r="116" spans="1:64" ht="12.75">
      <c r="A116" s="21">
        <v>38</v>
      </c>
      <c r="B116" s="22" t="s">
        <v>55</v>
      </c>
      <c r="C116" s="55">
        <v>11240.2933333333</v>
      </c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</row>
    <row r="117" spans="1:3" ht="12.75">
      <c r="A117" s="34"/>
      <c r="B117" s="28" t="s">
        <v>19</v>
      </c>
      <c r="C117" s="56">
        <v>10269.4833333333</v>
      </c>
    </row>
    <row r="118" spans="1:3" ht="12.75">
      <c r="A118" s="27"/>
      <c r="B118" s="28" t="s">
        <v>20</v>
      </c>
      <c r="C118" s="56">
        <v>58.6666666666667</v>
      </c>
    </row>
    <row r="119" spans="1:3" ht="12.75">
      <c r="A119" s="27"/>
      <c r="B119" s="28" t="s">
        <v>21</v>
      </c>
      <c r="C119" s="56">
        <v>702.806666666667</v>
      </c>
    </row>
    <row r="120" spans="1:3" ht="12.75">
      <c r="A120" s="27"/>
      <c r="B120" s="28" t="s">
        <v>22</v>
      </c>
      <c r="C120" s="56">
        <v>240.963333333334</v>
      </c>
    </row>
    <row r="121" spans="1:64" ht="12.75">
      <c r="A121" s="21">
        <v>39</v>
      </c>
      <c r="B121" s="22" t="s">
        <v>56</v>
      </c>
      <c r="C121" s="55">
        <v>11758.5475</v>
      </c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</row>
    <row r="122" spans="1:3" ht="12.75">
      <c r="A122" s="27"/>
      <c r="B122" s="28" t="s">
        <v>19</v>
      </c>
      <c r="C122" s="56">
        <v>10757.7066666667</v>
      </c>
    </row>
    <row r="123" spans="1:3" ht="12.75">
      <c r="A123" s="27"/>
      <c r="B123" s="28" t="s">
        <v>20</v>
      </c>
      <c r="C123" s="56">
        <v>235.666666666667</v>
      </c>
    </row>
    <row r="124" spans="1:3" ht="12.75">
      <c r="A124" s="27"/>
      <c r="B124" s="28" t="s">
        <v>21</v>
      </c>
      <c r="C124" s="56">
        <v>468.365500000001</v>
      </c>
    </row>
    <row r="125" spans="1:3" ht="12.75">
      <c r="A125" s="27"/>
      <c r="B125" s="28" t="s">
        <v>22</v>
      </c>
      <c r="C125" s="56">
        <v>379.242333333334</v>
      </c>
    </row>
    <row r="126" spans="1:64" ht="12.75">
      <c r="A126" s="21">
        <v>40</v>
      </c>
      <c r="B126" s="22" t="s">
        <v>57</v>
      </c>
      <c r="C126" s="55">
        <v>852.651666666667</v>
      </c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</row>
    <row r="127" spans="1:3" ht="12.75">
      <c r="A127" s="27"/>
      <c r="B127" s="28" t="s">
        <v>19</v>
      </c>
      <c r="C127" s="56">
        <v>723.92</v>
      </c>
    </row>
    <row r="128" spans="1:3" ht="12.75">
      <c r="A128" s="27"/>
      <c r="B128" s="28" t="s">
        <v>20</v>
      </c>
      <c r="C128" s="56">
        <v>0</v>
      </c>
    </row>
    <row r="129" spans="1:3" ht="12.75">
      <c r="A129" s="27"/>
      <c r="B129" s="28" t="s">
        <v>21</v>
      </c>
      <c r="C129" s="56">
        <v>70.9316666666667</v>
      </c>
    </row>
    <row r="130" spans="1:3" ht="12.75">
      <c r="A130" s="27"/>
      <c r="B130" s="28" t="s">
        <v>22</v>
      </c>
      <c r="C130" s="56">
        <v>66.2016666666667</v>
      </c>
    </row>
    <row r="131" spans="1:64" ht="12.75">
      <c r="A131" s="21">
        <v>41</v>
      </c>
      <c r="B131" s="22" t="s">
        <v>58</v>
      </c>
      <c r="C131" s="55">
        <v>4128.87166666667</v>
      </c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</row>
    <row r="132" spans="1:3" ht="12.75">
      <c r="A132" s="27"/>
      <c r="B132" s="28" t="s">
        <v>19</v>
      </c>
      <c r="C132" s="56">
        <v>3575.80083333333</v>
      </c>
    </row>
    <row r="133" spans="1:3" ht="12.75">
      <c r="A133" s="27"/>
      <c r="B133" s="28" t="s">
        <v>20</v>
      </c>
      <c r="C133" s="56">
        <v>123</v>
      </c>
    </row>
    <row r="134" spans="1:3" ht="12.75">
      <c r="A134" s="27"/>
      <c r="B134" s="28" t="s">
        <v>21</v>
      </c>
      <c r="C134" s="56">
        <v>270.045</v>
      </c>
    </row>
    <row r="135" spans="1:3" ht="12.75">
      <c r="A135" s="27"/>
      <c r="B135" s="28" t="s">
        <v>22</v>
      </c>
      <c r="C135" s="56">
        <v>197.833333333333</v>
      </c>
    </row>
    <row r="136" spans="1:64" ht="12.75">
      <c r="A136" s="21">
        <v>42</v>
      </c>
      <c r="B136" s="22" t="s">
        <v>59</v>
      </c>
      <c r="C136" s="55">
        <v>2004.16666666666</v>
      </c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</row>
    <row r="137" spans="1:3" ht="12.75">
      <c r="A137" s="27"/>
      <c r="B137" s="28" t="s">
        <v>19</v>
      </c>
      <c r="C137" s="56">
        <v>1863.83333333333</v>
      </c>
    </row>
    <row r="138" spans="1:3" ht="12.75">
      <c r="A138" s="27"/>
      <c r="B138" s="28" t="s">
        <v>20</v>
      </c>
      <c r="C138" s="56">
        <v>85.3333333333333</v>
      </c>
    </row>
    <row r="139" spans="1:3" ht="12.75">
      <c r="A139" s="27"/>
      <c r="B139" s="28" t="s">
        <v>21</v>
      </c>
      <c r="C139" s="56">
        <v>19</v>
      </c>
    </row>
    <row r="140" spans="1:3" ht="12.75">
      <c r="A140" s="27"/>
      <c r="B140" s="28" t="s">
        <v>22</v>
      </c>
      <c r="C140" s="56">
        <v>33</v>
      </c>
    </row>
    <row r="141" spans="1:3" ht="12.75">
      <c r="A141" s="21">
        <v>43</v>
      </c>
      <c r="B141" s="22" t="s">
        <v>60</v>
      </c>
      <c r="C141" s="55">
        <v>1987.83333333333</v>
      </c>
    </row>
    <row r="142" spans="1:64" ht="12.75">
      <c r="A142" s="21">
        <v>44</v>
      </c>
      <c r="B142" s="22" t="s">
        <v>61</v>
      </c>
      <c r="C142" s="55">
        <v>3299.66666666667</v>
      </c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</row>
    <row r="143" spans="1:3" ht="12.75">
      <c r="A143" s="27"/>
      <c r="B143" s="28" t="s">
        <v>19</v>
      </c>
      <c r="C143" s="56">
        <v>2707.5</v>
      </c>
    </row>
    <row r="144" spans="1:3" ht="12.75">
      <c r="A144" s="27"/>
      <c r="B144" s="28" t="s">
        <v>20</v>
      </c>
      <c r="C144" s="56">
        <v>279.666666666667</v>
      </c>
    </row>
    <row r="145" spans="1:3" ht="12.75">
      <c r="A145" s="27"/>
      <c r="B145" s="28" t="s">
        <v>21</v>
      </c>
      <c r="C145" s="56">
        <v>259.166666666667</v>
      </c>
    </row>
    <row r="146" spans="1:3" ht="12.75">
      <c r="A146" s="27"/>
      <c r="B146" s="28" t="s">
        <v>22</v>
      </c>
      <c r="C146" s="56">
        <v>53.3333333333333</v>
      </c>
    </row>
    <row r="147" spans="1:64" ht="12.75">
      <c r="A147" s="21">
        <v>45</v>
      </c>
      <c r="B147" s="22" t="s">
        <v>62</v>
      </c>
      <c r="C147" s="55">
        <v>2</v>
      </c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</row>
    <row r="148" spans="1:3" ht="12.75">
      <c r="A148" s="27"/>
      <c r="B148" s="28" t="s">
        <v>19</v>
      </c>
      <c r="C148" s="56">
        <v>1</v>
      </c>
    </row>
    <row r="149" spans="1:3" ht="12.75">
      <c r="A149" s="27"/>
      <c r="B149" s="28" t="s">
        <v>20</v>
      </c>
      <c r="C149" s="56">
        <v>1</v>
      </c>
    </row>
    <row r="150" spans="1:3" ht="12.75">
      <c r="A150" s="27"/>
      <c r="B150" s="28" t="s">
        <v>21</v>
      </c>
      <c r="C150" s="56">
        <v>0</v>
      </c>
    </row>
    <row r="151" spans="1:3" ht="12.75">
      <c r="A151" s="27"/>
      <c r="B151" s="28" t="s">
        <v>22</v>
      </c>
      <c r="C151" s="56">
        <v>0</v>
      </c>
    </row>
    <row r="152" spans="1:64" ht="12.75">
      <c r="A152" s="21">
        <v>46</v>
      </c>
      <c r="B152" s="22" t="s">
        <v>63</v>
      </c>
      <c r="C152" s="55">
        <v>96</v>
      </c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</row>
    <row r="153" spans="1:3" ht="12.75">
      <c r="A153" s="34"/>
      <c r="B153" s="28" t="s">
        <v>19</v>
      </c>
      <c r="C153" s="56">
        <v>96</v>
      </c>
    </row>
    <row r="154" spans="1:3" ht="12.75">
      <c r="A154" s="34"/>
      <c r="B154" s="28" t="s">
        <v>20</v>
      </c>
      <c r="C154" s="56">
        <v>96</v>
      </c>
    </row>
    <row r="155" spans="1:3" ht="12.75">
      <c r="A155" s="34"/>
      <c r="B155" s="28" t="s">
        <v>21</v>
      </c>
      <c r="C155" s="56">
        <v>96</v>
      </c>
    </row>
    <row r="156" spans="1:3" ht="13.5" customHeight="1">
      <c r="A156" s="34"/>
      <c r="B156" s="28" t="s">
        <v>22</v>
      </c>
      <c r="C156" s="56">
        <v>96</v>
      </c>
    </row>
    <row r="157" spans="1:3" ht="12.75">
      <c r="A157" s="21">
        <v>47</v>
      </c>
      <c r="B157" s="22" t="s">
        <v>64</v>
      </c>
      <c r="C157" s="55">
        <v>852</v>
      </c>
    </row>
    <row r="158" spans="1:3" ht="12.75">
      <c r="A158" s="21">
        <v>48</v>
      </c>
      <c r="B158" s="22" t="s">
        <v>65</v>
      </c>
      <c r="C158" s="55">
        <v>1027</v>
      </c>
    </row>
    <row r="159" spans="1:3" ht="12.75">
      <c r="A159" s="21">
        <v>49</v>
      </c>
      <c r="B159" s="22" t="s">
        <v>66</v>
      </c>
      <c r="C159" s="55">
        <v>194310</v>
      </c>
    </row>
    <row r="160" spans="1:3" ht="12.75">
      <c r="A160" s="21">
        <v>50</v>
      </c>
      <c r="B160" s="22" t="s">
        <v>67</v>
      </c>
      <c r="C160" s="55">
        <v>0.54</v>
      </c>
    </row>
    <row r="161" spans="1:64" ht="12.75">
      <c r="A161" s="21">
        <v>51</v>
      </c>
      <c r="B161" s="22" t="s">
        <v>68</v>
      </c>
      <c r="C161" s="55">
        <v>38723</v>
      </c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</row>
    <row r="162" spans="1:3" ht="12.75">
      <c r="A162" s="27"/>
      <c r="B162" s="28" t="s">
        <v>19</v>
      </c>
      <c r="C162" s="56">
        <v>33068</v>
      </c>
    </row>
    <row r="163" spans="1:3" ht="12.75">
      <c r="A163" s="27"/>
      <c r="B163" s="28" t="s">
        <v>20</v>
      </c>
      <c r="C163" s="56">
        <v>3016</v>
      </c>
    </row>
    <row r="164" spans="1:3" ht="12.75">
      <c r="A164" s="27"/>
      <c r="B164" s="28" t="s">
        <v>21</v>
      </c>
      <c r="C164" s="56">
        <v>415</v>
      </c>
    </row>
    <row r="165" spans="1:3" ht="12.75">
      <c r="A165" s="27"/>
      <c r="B165" s="28" t="s">
        <v>22</v>
      </c>
      <c r="C165" s="56">
        <v>2224</v>
      </c>
    </row>
    <row r="166" spans="1:64" ht="12.75">
      <c r="A166" s="21">
        <v>52</v>
      </c>
      <c r="B166" s="22" t="s">
        <v>69</v>
      </c>
      <c r="C166" s="55">
        <v>443</v>
      </c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</row>
    <row r="167" spans="1:3" ht="12.75">
      <c r="A167" s="27"/>
      <c r="B167" s="28" t="s">
        <v>19</v>
      </c>
      <c r="C167" s="56">
        <v>410</v>
      </c>
    </row>
    <row r="168" spans="1:3" ht="12.75">
      <c r="A168" s="27"/>
      <c r="B168" s="28" t="s">
        <v>20</v>
      </c>
      <c r="C168" s="56">
        <v>0</v>
      </c>
    </row>
    <row r="169" spans="1:3" ht="12.75">
      <c r="A169" s="27"/>
      <c r="B169" s="28" t="s">
        <v>21</v>
      </c>
      <c r="C169" s="56">
        <v>8</v>
      </c>
    </row>
    <row r="170" spans="1:3" ht="12.75">
      <c r="A170" s="27"/>
      <c r="B170" s="28" t="s">
        <v>22</v>
      </c>
      <c r="C170" s="56">
        <v>25</v>
      </c>
    </row>
    <row r="171" spans="1:64" ht="12.75">
      <c r="A171" s="21">
        <v>53</v>
      </c>
      <c r="B171" s="22" t="s">
        <v>70</v>
      </c>
      <c r="C171" s="55">
        <v>1874</v>
      </c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</row>
    <row r="172" spans="1:3" ht="12.75">
      <c r="A172" s="27"/>
      <c r="B172" s="28" t="s">
        <v>71</v>
      </c>
      <c r="C172" s="56">
        <v>620.533333333333</v>
      </c>
    </row>
    <row r="173" spans="1:3" ht="12.75">
      <c r="A173" s="27"/>
      <c r="B173" s="28" t="s">
        <v>72</v>
      </c>
      <c r="C173" s="56">
        <v>608.133333333333</v>
      </c>
    </row>
    <row r="174" spans="1:3" ht="12.75">
      <c r="A174" s="27"/>
      <c r="B174" s="28" t="s">
        <v>73</v>
      </c>
      <c r="C174" s="56">
        <v>645.333333333333</v>
      </c>
    </row>
    <row r="175" spans="1:3" ht="12.75">
      <c r="A175" s="27"/>
      <c r="B175" s="28"/>
      <c r="C175" s="56">
        <v>0</v>
      </c>
    </row>
    <row r="176" spans="1:64" ht="12.75">
      <c r="A176" s="21">
        <v>54</v>
      </c>
      <c r="B176" s="22" t="s">
        <v>74</v>
      </c>
      <c r="C176" s="55">
        <v>3937.85</v>
      </c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</row>
    <row r="177" spans="1:3" ht="12.75">
      <c r="A177" s="27"/>
      <c r="B177" s="28" t="s">
        <v>19</v>
      </c>
      <c r="C177" s="56">
        <v>3657.9</v>
      </c>
    </row>
    <row r="178" spans="1:3" ht="12.75">
      <c r="A178" s="27"/>
      <c r="B178" s="28" t="s">
        <v>20</v>
      </c>
      <c r="C178" s="56">
        <v>69.1</v>
      </c>
    </row>
    <row r="179" spans="1:3" ht="12.75">
      <c r="A179" s="27"/>
      <c r="B179" s="28" t="s">
        <v>21</v>
      </c>
      <c r="C179" s="56">
        <v>32.05</v>
      </c>
    </row>
    <row r="180" spans="1:3" ht="12.75">
      <c r="A180" s="27"/>
      <c r="B180" s="28" t="s">
        <v>22</v>
      </c>
      <c r="C180" s="56">
        <v>176.8</v>
      </c>
    </row>
    <row r="181" spans="1:64" ht="12.75">
      <c r="A181" s="21">
        <v>55</v>
      </c>
      <c r="B181" s="22" t="s">
        <v>75</v>
      </c>
      <c r="C181" s="55">
        <v>3938</v>
      </c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</row>
    <row r="182" spans="1:3" ht="12.75">
      <c r="A182" s="27"/>
      <c r="B182" s="28" t="s">
        <v>19</v>
      </c>
      <c r="C182" s="62">
        <v>3691</v>
      </c>
    </row>
    <row r="183" spans="1:3" ht="12.75">
      <c r="A183" s="27"/>
      <c r="B183" s="28" t="s">
        <v>20</v>
      </c>
      <c r="C183" s="62">
        <v>56</v>
      </c>
    </row>
    <row r="184" spans="1:3" ht="12.75">
      <c r="A184" s="27"/>
      <c r="B184" s="28" t="s">
        <v>21</v>
      </c>
      <c r="C184" s="62">
        <v>33</v>
      </c>
    </row>
    <row r="185" spans="1:3" ht="12.75">
      <c r="A185" s="27"/>
      <c r="B185" s="28" t="s">
        <v>22</v>
      </c>
      <c r="C185" s="62">
        <v>158</v>
      </c>
    </row>
    <row r="186" spans="1:64" ht="12.75">
      <c r="A186" s="21">
        <v>56</v>
      </c>
      <c r="B186" s="22" t="s">
        <v>76</v>
      </c>
      <c r="C186" s="55">
        <v>2659</v>
      </c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</row>
    <row r="187" spans="1:3" ht="12.75">
      <c r="A187" s="27"/>
      <c r="B187" s="28" t="s">
        <v>19</v>
      </c>
      <c r="C187" s="56">
        <v>2503</v>
      </c>
    </row>
    <row r="188" spans="1:3" ht="12.75">
      <c r="A188" s="27"/>
      <c r="B188" s="28" t="s">
        <v>20</v>
      </c>
      <c r="C188" s="56">
        <v>31.5</v>
      </c>
    </row>
    <row r="189" spans="1:3" ht="12.75">
      <c r="A189" s="27"/>
      <c r="B189" s="28" t="s">
        <v>21</v>
      </c>
      <c r="C189" s="56">
        <v>21.5</v>
      </c>
    </row>
    <row r="190" spans="1:3" ht="12.75">
      <c r="A190" s="27"/>
      <c r="B190" s="28" t="s">
        <v>22</v>
      </c>
      <c r="C190" s="56">
        <v>103</v>
      </c>
    </row>
    <row r="191" spans="1:3" ht="12.75">
      <c r="A191" s="21">
        <v>57</v>
      </c>
      <c r="B191" s="22" t="s">
        <v>77</v>
      </c>
      <c r="C191" s="55">
        <v>4444.25</v>
      </c>
    </row>
    <row r="192" spans="1:3" ht="12.75">
      <c r="A192" s="21">
        <v>58</v>
      </c>
      <c r="B192" s="22" t="s">
        <v>78</v>
      </c>
      <c r="C192" s="55">
        <v>4358.45</v>
      </c>
    </row>
    <row r="193" spans="1:3" ht="12.75">
      <c r="A193" s="21">
        <v>59</v>
      </c>
      <c r="B193" s="22" t="s">
        <v>79</v>
      </c>
      <c r="C193" s="55">
        <v>9397421.03</v>
      </c>
    </row>
    <row r="194" spans="1:3" ht="12.75">
      <c r="A194" s="21">
        <v>60</v>
      </c>
      <c r="B194" s="22" t="s">
        <v>80</v>
      </c>
      <c r="C194" s="55">
        <v>3.82</v>
      </c>
    </row>
    <row r="195" spans="1:3" ht="12.75">
      <c r="A195" s="21">
        <v>61</v>
      </c>
      <c r="B195" s="22" t="s">
        <v>81</v>
      </c>
      <c r="C195" s="55">
        <v>38513599.47</v>
      </c>
    </row>
    <row r="196" spans="1:3" ht="26.25">
      <c r="A196" s="21">
        <v>62</v>
      </c>
      <c r="B196" s="33" t="s">
        <v>96</v>
      </c>
      <c r="C196" s="55">
        <v>5776907.52</v>
      </c>
    </row>
    <row r="197" spans="1:64" ht="26.25">
      <c r="A197" s="21">
        <v>63</v>
      </c>
      <c r="B197" s="33" t="s">
        <v>83</v>
      </c>
      <c r="C197" s="55">
        <v>121</v>
      </c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</row>
    <row r="198" spans="1:3" ht="12.75">
      <c r="A198" s="27"/>
      <c r="B198" s="28" t="s">
        <v>19</v>
      </c>
      <c r="C198" s="56">
        <v>0</v>
      </c>
    </row>
    <row r="199" spans="1:3" ht="12.75">
      <c r="A199" s="27"/>
      <c r="B199" s="28" t="s">
        <v>20</v>
      </c>
      <c r="C199" s="56">
        <v>0</v>
      </c>
    </row>
    <row r="200" spans="1:3" ht="12.75">
      <c r="A200" s="27"/>
      <c r="B200" s="28" t="s">
        <v>21</v>
      </c>
      <c r="C200" s="56">
        <v>0</v>
      </c>
    </row>
    <row r="201" spans="1:3" ht="12.75">
      <c r="A201" s="27"/>
      <c r="B201" s="28" t="s">
        <v>22</v>
      </c>
      <c r="C201" s="56">
        <v>121</v>
      </c>
    </row>
    <row r="202" spans="1:64" ht="12.75" customHeight="1">
      <c r="A202" s="414">
        <v>64</v>
      </c>
      <c r="B202" s="428" t="s">
        <v>84</v>
      </c>
      <c r="C202" s="426">
        <v>0</v>
      </c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</row>
    <row r="203" spans="1:3" ht="12.75">
      <c r="A203" s="414"/>
      <c r="B203" s="428"/>
      <c r="C203" s="426"/>
    </row>
    <row r="204" spans="1:3" ht="12.75">
      <c r="A204" s="27"/>
      <c r="B204" s="28" t="s">
        <v>19</v>
      </c>
      <c r="C204" s="56">
        <v>0</v>
      </c>
    </row>
    <row r="205" spans="1:3" ht="12.75">
      <c r="A205" s="27"/>
      <c r="B205" s="28" t="s">
        <v>20</v>
      </c>
      <c r="C205" s="56">
        <v>0</v>
      </c>
    </row>
    <row r="206" spans="1:3" ht="12.75">
      <c r="A206" s="27"/>
      <c r="B206" s="28" t="s">
        <v>21</v>
      </c>
      <c r="C206" s="56">
        <v>0</v>
      </c>
    </row>
    <row r="207" spans="1:3" ht="12.75">
      <c r="A207" s="27"/>
      <c r="B207" s="28" t="s">
        <v>22</v>
      </c>
      <c r="C207" s="56">
        <v>0</v>
      </c>
    </row>
    <row r="208" spans="1:64" ht="12.75" customHeight="1">
      <c r="A208" s="430">
        <v>65</v>
      </c>
      <c r="B208" s="431" t="s">
        <v>85</v>
      </c>
      <c r="C208" s="432" t="s">
        <v>97</v>
      </c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</row>
    <row r="209" spans="1:3" ht="12.75">
      <c r="A209" s="430"/>
      <c r="B209" s="431"/>
      <c r="C209" s="432"/>
    </row>
    <row r="210" spans="1:3" ht="12.75">
      <c r="A210" s="27"/>
      <c r="B210" s="28" t="s">
        <v>19</v>
      </c>
      <c r="C210" s="56">
        <v>0</v>
      </c>
    </row>
    <row r="211" spans="1:3" ht="12.75">
      <c r="A211" s="27"/>
      <c r="B211" s="28" t="s">
        <v>20</v>
      </c>
      <c r="C211" s="56">
        <v>0</v>
      </c>
    </row>
    <row r="212" spans="1:3" ht="12.75">
      <c r="A212" s="49"/>
      <c r="B212" s="50" t="s">
        <v>21</v>
      </c>
      <c r="C212" s="56">
        <v>0</v>
      </c>
    </row>
    <row r="213" spans="1:3" ht="12.75">
      <c r="A213" s="27"/>
      <c r="B213" s="28" t="s">
        <v>22</v>
      </c>
      <c r="C213" s="62">
        <v>574146.43</v>
      </c>
    </row>
    <row r="216" spans="2:3" ht="12.75">
      <c r="B216" s="54" t="s">
        <v>86</v>
      </c>
      <c r="C216" s="3" t="s">
        <v>87</v>
      </c>
    </row>
    <row r="217" spans="2:3" ht="12.75">
      <c r="B217" s="54" t="s">
        <v>88</v>
      </c>
      <c r="C217" s="3" t="s">
        <v>89</v>
      </c>
    </row>
    <row r="221" ht="12.75">
      <c r="C221" s="2" t="s">
        <v>90</v>
      </c>
    </row>
    <row r="222" ht="12.75">
      <c r="C222" s="2" t="s">
        <v>91</v>
      </c>
    </row>
    <row r="226" ht="12.75">
      <c r="C226" s="3" t="s">
        <v>92</v>
      </c>
    </row>
    <row r="227" ht="12.75">
      <c r="C227" s="3" t="s">
        <v>93</v>
      </c>
    </row>
    <row r="233" ht="12.75"/>
    <row r="234" ht="12.75"/>
    <row r="235" ht="12.75"/>
  </sheetData>
  <sheetProtection selectLockedCells="1" selectUnlockedCells="1"/>
  <mergeCells count="27">
    <mergeCell ref="A208:A209"/>
    <mergeCell ref="B208:B209"/>
    <mergeCell ref="C208:C209"/>
    <mergeCell ref="A105:A106"/>
    <mergeCell ref="B105:B106"/>
    <mergeCell ref="C105:C106"/>
    <mergeCell ref="A202:A203"/>
    <mergeCell ref="B202:B203"/>
    <mergeCell ref="C202:C203"/>
    <mergeCell ref="A77:A78"/>
    <mergeCell ref="B77:B78"/>
    <mergeCell ref="C77:C78"/>
    <mergeCell ref="A99:A100"/>
    <mergeCell ref="B99:B100"/>
    <mergeCell ref="C99:C100"/>
    <mergeCell ref="A59:A60"/>
    <mergeCell ref="B59:B60"/>
    <mergeCell ref="C59:C60"/>
    <mergeCell ref="A65:A66"/>
    <mergeCell ref="B65:B66"/>
    <mergeCell ref="C65:C66"/>
    <mergeCell ref="A7:A8"/>
    <mergeCell ref="B7:B8"/>
    <mergeCell ref="C7:C8"/>
    <mergeCell ref="A43:A44"/>
    <mergeCell ref="B43:B44"/>
    <mergeCell ref="C43:C44"/>
  </mergeCells>
  <printOptions/>
  <pageMargins left="1.4965277777777777" right="0.3326388888888889" top="0.44999999999999996" bottom="0.3909722222222222" header="0.2125" footer="0.15347222222222223"/>
  <pageSetup horizontalDpi="300" verticalDpi="300" orientation="landscape" scale="77"/>
  <headerFooter alignWithMargins="0">
    <oddHeader>&amp;C&amp;A</oddHeader>
    <oddFooter>&amp;CPage &amp;P</oddFooter>
  </headerFooter>
  <rowBreaks count="3" manualBreakCount="3">
    <brk id="64" max="255" man="1"/>
    <brk id="125" max="255" man="1"/>
    <brk id="18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3"/>
  <sheetViews>
    <sheetView zoomScale="110" zoomScaleNormal="110" zoomScalePageLayoutView="0" workbookViewId="0" topLeftCell="A184">
      <selection activeCell="C194" sqref="C194"/>
    </sheetView>
  </sheetViews>
  <sheetFormatPr defaultColWidth="11.421875" defaultRowHeight="12.75"/>
  <cols>
    <col min="1" max="1" width="6.421875" style="63" customWidth="1"/>
    <col min="2" max="2" width="77.7109375" style="64" customWidth="1"/>
    <col min="3" max="3" width="15.421875" style="65" customWidth="1"/>
    <col min="4" max="64" width="8.7109375" style="0" customWidth="1"/>
  </cols>
  <sheetData>
    <row r="1" ht="14.25">
      <c r="B1" s="66"/>
    </row>
    <row r="3" ht="14.25">
      <c r="B3" s="67" t="s">
        <v>98</v>
      </c>
    </row>
    <row r="4" ht="14.25">
      <c r="B4" s="68" t="s">
        <v>99</v>
      </c>
    </row>
    <row r="5" spans="1:3" ht="14.25">
      <c r="A5" s="69"/>
      <c r="B5" s="70" t="s">
        <v>100</v>
      </c>
      <c r="C5" s="69"/>
    </row>
    <row r="6" spans="1:3" ht="14.25">
      <c r="A6" s="71"/>
      <c r="B6" s="72" t="s">
        <v>101</v>
      </c>
      <c r="C6" s="71"/>
    </row>
    <row r="7" spans="1:3" ht="39" customHeight="1">
      <c r="A7" s="412" t="s">
        <v>2</v>
      </c>
      <c r="B7" s="412" t="s">
        <v>3</v>
      </c>
      <c r="C7" s="413" t="s">
        <v>4</v>
      </c>
    </row>
    <row r="8" spans="1:3" ht="12.75">
      <c r="A8" s="412"/>
      <c r="B8" s="412"/>
      <c r="C8" s="413"/>
    </row>
    <row r="9" spans="1:3" ht="14.25">
      <c r="A9" s="21">
        <v>1</v>
      </c>
      <c r="B9" s="59" t="s">
        <v>13</v>
      </c>
      <c r="C9" s="73" t="e">
        <f>#REF!</f>
        <v>#REF!</v>
      </c>
    </row>
    <row r="10" spans="1:3" ht="15">
      <c r="A10" s="21">
        <v>2</v>
      </c>
      <c r="B10" s="59" t="s">
        <v>14</v>
      </c>
      <c r="C10" s="73">
        <v>283964</v>
      </c>
    </row>
    <row r="11" spans="1:3" ht="15">
      <c r="A11" s="21">
        <v>3</v>
      </c>
      <c r="B11" s="59" t="s">
        <v>15</v>
      </c>
      <c r="C11" s="73">
        <v>1589</v>
      </c>
    </row>
    <row r="12" spans="1:3" ht="15">
      <c r="A12" s="21">
        <v>4</v>
      </c>
      <c r="B12" s="59" t="s">
        <v>16</v>
      </c>
      <c r="C12" s="73">
        <v>1946.8464</v>
      </c>
    </row>
    <row r="13" spans="1:3" ht="15">
      <c r="A13" s="21">
        <v>5</v>
      </c>
      <c r="B13" s="59" t="s">
        <v>17</v>
      </c>
      <c r="C13" s="73">
        <v>2169.155</v>
      </c>
    </row>
    <row r="14" spans="1:3" ht="15">
      <c r="A14" s="21">
        <v>6</v>
      </c>
      <c r="B14" s="59" t="s">
        <v>18</v>
      </c>
      <c r="C14" s="73">
        <v>76837</v>
      </c>
    </row>
    <row r="15" spans="1:3" ht="15">
      <c r="A15" s="74"/>
      <c r="B15" s="75" t="s">
        <v>19</v>
      </c>
      <c r="C15" s="76">
        <v>69377</v>
      </c>
    </row>
    <row r="16" spans="1:3" ht="14.25">
      <c r="A16" s="74"/>
      <c r="B16" s="75" t="s">
        <v>20</v>
      </c>
      <c r="C16" s="76">
        <v>3104</v>
      </c>
    </row>
    <row r="17" spans="1:3" ht="14.25">
      <c r="A17" s="74"/>
      <c r="B17" s="75" t="s">
        <v>21</v>
      </c>
      <c r="C17" s="76">
        <v>936</v>
      </c>
    </row>
    <row r="18" spans="1:3" ht="14.25">
      <c r="A18" s="74"/>
      <c r="B18" s="75" t="s">
        <v>22</v>
      </c>
      <c r="C18" s="76">
        <v>3420</v>
      </c>
    </row>
    <row r="19" spans="1:3" ht="14.25">
      <c r="A19" s="21">
        <v>7</v>
      </c>
      <c r="B19" s="59" t="s">
        <v>23</v>
      </c>
      <c r="C19" s="73">
        <v>1151</v>
      </c>
    </row>
    <row r="20" spans="1:3" ht="14.25">
      <c r="A20" s="74"/>
      <c r="B20" s="75" t="s">
        <v>19</v>
      </c>
      <c r="C20" s="76">
        <v>1065</v>
      </c>
    </row>
    <row r="21" spans="1:3" ht="14.25">
      <c r="A21" s="74"/>
      <c r="B21" s="75" t="s">
        <v>20</v>
      </c>
      <c r="C21" s="76">
        <v>1</v>
      </c>
    </row>
    <row r="22" spans="1:3" ht="14.25">
      <c r="A22" s="74"/>
      <c r="B22" s="75" t="s">
        <v>21</v>
      </c>
      <c r="C22" s="76">
        <v>34</v>
      </c>
    </row>
    <row r="23" spans="1:3" ht="14.25">
      <c r="A23" s="74"/>
      <c r="B23" s="75" t="s">
        <v>22</v>
      </c>
      <c r="C23" s="76">
        <v>51</v>
      </c>
    </row>
    <row r="24" spans="1:3" ht="14.25">
      <c r="A24" s="21">
        <v>8</v>
      </c>
      <c r="B24" s="59" t="s">
        <v>24</v>
      </c>
      <c r="C24" s="73">
        <v>78031</v>
      </c>
    </row>
    <row r="25" spans="1:3" ht="14.25">
      <c r="A25" s="74"/>
      <c r="B25" s="75" t="s">
        <v>19</v>
      </c>
      <c r="C25" s="76">
        <v>69275</v>
      </c>
    </row>
    <row r="26" spans="1:3" ht="14.25">
      <c r="A26" s="74"/>
      <c r="B26" s="75" t="s">
        <v>20</v>
      </c>
      <c r="C26" s="76">
        <v>3325</v>
      </c>
    </row>
    <row r="27" spans="1:3" ht="14.25">
      <c r="A27" s="74"/>
      <c r="B27" s="75" t="s">
        <v>21</v>
      </c>
      <c r="C27" s="76">
        <v>1983</v>
      </c>
    </row>
    <row r="28" spans="1:3" ht="14.25">
      <c r="A28" s="74"/>
      <c r="B28" s="75" t="s">
        <v>22</v>
      </c>
      <c r="C28" s="76">
        <v>3448</v>
      </c>
    </row>
    <row r="29" spans="1:3" ht="14.25">
      <c r="A29" s="21">
        <v>9</v>
      </c>
      <c r="B29" s="59" t="s">
        <v>25</v>
      </c>
      <c r="C29" s="73">
        <v>37</v>
      </c>
    </row>
    <row r="30" spans="1:3" ht="14.25">
      <c r="A30" s="21">
        <v>10</v>
      </c>
      <c r="B30" s="59" t="s">
        <v>102</v>
      </c>
      <c r="C30" s="73">
        <v>1151</v>
      </c>
    </row>
    <row r="31" spans="1:3" ht="14.25">
      <c r="A31" s="21">
        <v>11</v>
      </c>
      <c r="B31" s="59" t="s">
        <v>27</v>
      </c>
      <c r="C31" s="73">
        <v>1035.9</v>
      </c>
    </row>
    <row r="32" spans="1:3" ht="14.25">
      <c r="A32" s="21">
        <v>12</v>
      </c>
      <c r="B32" s="59" t="s">
        <v>28</v>
      </c>
      <c r="C32" s="73">
        <v>75720</v>
      </c>
    </row>
    <row r="33" spans="1:3" ht="14.25">
      <c r="A33" s="21">
        <v>13</v>
      </c>
      <c r="B33" s="59" t="s">
        <v>29</v>
      </c>
      <c r="C33" s="73">
        <v>0</v>
      </c>
    </row>
    <row r="34" spans="1:3" ht="14.25">
      <c r="A34" s="74"/>
      <c r="B34" s="75" t="s">
        <v>19</v>
      </c>
      <c r="C34" s="76">
        <v>0</v>
      </c>
    </row>
    <row r="35" spans="1:3" ht="14.25">
      <c r="A35" s="74"/>
      <c r="B35" s="75" t="s">
        <v>20</v>
      </c>
      <c r="C35" s="76">
        <v>0</v>
      </c>
    </row>
    <row r="36" spans="1:3" ht="14.25">
      <c r="A36" s="74"/>
      <c r="B36" s="75" t="s">
        <v>21</v>
      </c>
      <c r="C36" s="76">
        <v>0</v>
      </c>
    </row>
    <row r="37" spans="1:3" ht="14.25">
      <c r="A37" s="74"/>
      <c r="B37" s="75" t="s">
        <v>22</v>
      </c>
      <c r="C37" s="76">
        <v>0</v>
      </c>
    </row>
    <row r="38" spans="1:3" ht="14.25">
      <c r="A38" s="21">
        <v>14</v>
      </c>
      <c r="B38" s="59" t="s">
        <v>30</v>
      </c>
      <c r="C38" s="73">
        <v>0</v>
      </c>
    </row>
    <row r="39" spans="1:3" ht="14.25">
      <c r="A39" s="74"/>
      <c r="B39" s="75" t="s">
        <v>19</v>
      </c>
      <c r="C39" s="76">
        <v>0</v>
      </c>
    </row>
    <row r="40" spans="1:3" ht="14.25">
      <c r="A40" s="74"/>
      <c r="B40" s="75" t="s">
        <v>20</v>
      </c>
      <c r="C40" s="76">
        <v>0</v>
      </c>
    </row>
    <row r="41" spans="1:3" ht="14.25">
      <c r="A41" s="74"/>
      <c r="B41" s="75" t="s">
        <v>21</v>
      </c>
      <c r="C41" s="76">
        <v>0</v>
      </c>
    </row>
    <row r="42" spans="1:3" ht="14.25">
      <c r="A42" s="74"/>
      <c r="B42" s="75" t="s">
        <v>22</v>
      </c>
      <c r="C42" s="76">
        <v>0</v>
      </c>
    </row>
    <row r="43" spans="1:3" ht="12.75" customHeight="1">
      <c r="A43" s="414">
        <v>15</v>
      </c>
      <c r="B43" s="428" t="s">
        <v>31</v>
      </c>
      <c r="C43" s="433">
        <v>0</v>
      </c>
    </row>
    <row r="44" spans="1:3" ht="12.75">
      <c r="A44" s="414"/>
      <c r="B44" s="428"/>
      <c r="C44" s="433"/>
    </row>
    <row r="45" spans="1:3" ht="14.25">
      <c r="A45" s="74"/>
      <c r="B45" s="75" t="s">
        <v>19</v>
      </c>
      <c r="C45" s="76">
        <v>0</v>
      </c>
    </row>
    <row r="46" spans="1:3" ht="14.25">
      <c r="A46" s="74"/>
      <c r="B46" s="75" t="s">
        <v>20</v>
      </c>
      <c r="C46" s="76">
        <v>0</v>
      </c>
    </row>
    <row r="47" spans="1:3" ht="14.25">
      <c r="A47" s="74"/>
      <c r="B47" s="75" t="s">
        <v>21</v>
      </c>
      <c r="C47" s="76">
        <v>0</v>
      </c>
    </row>
    <row r="48" spans="1:3" ht="14.25">
      <c r="A48" s="74"/>
      <c r="B48" s="75" t="s">
        <v>22</v>
      </c>
      <c r="C48" s="76">
        <v>0</v>
      </c>
    </row>
    <row r="49" spans="1:3" ht="14.25">
      <c r="A49" s="21">
        <v>16</v>
      </c>
      <c r="B49" s="59" t="s">
        <v>32</v>
      </c>
      <c r="C49" s="73">
        <v>43</v>
      </c>
    </row>
    <row r="50" spans="1:3" ht="14.25">
      <c r="A50" s="74"/>
      <c r="B50" s="75" t="s">
        <v>19</v>
      </c>
      <c r="C50" s="76">
        <v>34</v>
      </c>
    </row>
    <row r="51" spans="1:3" ht="14.25">
      <c r="A51" s="74"/>
      <c r="B51" s="75" t="s">
        <v>20</v>
      </c>
      <c r="C51" s="76">
        <v>5</v>
      </c>
    </row>
    <row r="52" spans="1:3" ht="14.25">
      <c r="A52" s="74"/>
      <c r="B52" s="75" t="s">
        <v>21</v>
      </c>
      <c r="C52" s="76">
        <v>0</v>
      </c>
    </row>
    <row r="53" spans="1:3" ht="14.25">
      <c r="A53" s="74"/>
      <c r="B53" s="75" t="s">
        <v>22</v>
      </c>
      <c r="C53" s="76">
        <v>4</v>
      </c>
    </row>
    <row r="54" spans="1:3" ht="14.25">
      <c r="A54" s="21">
        <v>17</v>
      </c>
      <c r="B54" s="59" t="s">
        <v>33</v>
      </c>
      <c r="C54" s="73">
        <v>22</v>
      </c>
    </row>
    <row r="55" spans="1:3" ht="14.25">
      <c r="A55" s="74"/>
      <c r="B55" s="75" t="s">
        <v>19</v>
      </c>
      <c r="C55" s="76">
        <v>19</v>
      </c>
    </row>
    <row r="56" spans="1:3" ht="14.25">
      <c r="A56" s="74"/>
      <c r="B56" s="75" t="s">
        <v>20</v>
      </c>
      <c r="C56" s="76">
        <v>1</v>
      </c>
    </row>
    <row r="57" spans="1:3" ht="14.25">
      <c r="A57" s="74"/>
      <c r="B57" s="75" t="s">
        <v>21</v>
      </c>
      <c r="C57" s="76">
        <v>0</v>
      </c>
    </row>
    <row r="58" spans="1:3" ht="14.25">
      <c r="A58" s="74"/>
      <c r="B58" s="75" t="s">
        <v>22</v>
      </c>
      <c r="C58" s="76">
        <v>2</v>
      </c>
    </row>
    <row r="59" spans="1:3" ht="12.75" customHeight="1">
      <c r="A59" s="414">
        <v>18</v>
      </c>
      <c r="B59" s="428" t="s">
        <v>34</v>
      </c>
      <c r="C59" s="433">
        <v>22</v>
      </c>
    </row>
    <row r="60" spans="1:3" ht="12.75">
      <c r="A60" s="414"/>
      <c r="B60" s="428"/>
      <c r="C60" s="433"/>
    </row>
    <row r="61" spans="1:3" ht="14.25">
      <c r="A61" s="74"/>
      <c r="B61" s="75" t="s">
        <v>19</v>
      </c>
      <c r="C61" s="76">
        <v>19</v>
      </c>
    </row>
    <row r="62" spans="1:3" ht="14.25">
      <c r="A62" s="74"/>
      <c r="B62" s="75" t="s">
        <v>20</v>
      </c>
      <c r="C62" s="76">
        <v>1</v>
      </c>
    </row>
    <row r="63" spans="1:3" ht="14.25">
      <c r="A63" s="74"/>
      <c r="B63" s="75" t="s">
        <v>21</v>
      </c>
      <c r="C63" s="76">
        <v>0</v>
      </c>
    </row>
    <row r="64" spans="1:3" ht="14.25">
      <c r="A64" s="74"/>
      <c r="B64" s="75" t="s">
        <v>22</v>
      </c>
      <c r="C64" s="76">
        <v>2</v>
      </c>
    </row>
    <row r="65" spans="1:3" ht="12.75" customHeight="1">
      <c r="A65" s="414">
        <v>19</v>
      </c>
      <c r="B65" s="428" t="s">
        <v>35</v>
      </c>
      <c r="C65" s="433">
        <v>0</v>
      </c>
    </row>
    <row r="66" spans="1:3" ht="12.75">
      <c r="A66" s="414"/>
      <c r="B66" s="428"/>
      <c r="C66" s="433"/>
    </row>
    <row r="67" spans="1:3" ht="14.25">
      <c r="A67" s="34"/>
      <c r="B67" s="75" t="s">
        <v>19</v>
      </c>
      <c r="C67" s="76">
        <v>0</v>
      </c>
    </row>
    <row r="68" spans="1:3" ht="14.25">
      <c r="A68" s="74"/>
      <c r="B68" s="75" t="s">
        <v>20</v>
      </c>
      <c r="C68" s="76">
        <v>0</v>
      </c>
    </row>
    <row r="69" spans="1:3" ht="14.25">
      <c r="A69" s="74"/>
      <c r="B69" s="75" t="s">
        <v>21</v>
      </c>
      <c r="C69" s="76">
        <v>0</v>
      </c>
    </row>
    <row r="70" spans="1:3" ht="14.25">
      <c r="A70" s="74"/>
      <c r="B70" s="75" t="s">
        <v>22</v>
      </c>
      <c r="C70" s="76">
        <v>0</v>
      </c>
    </row>
    <row r="71" spans="1:3" ht="14.25">
      <c r="A71" s="21">
        <v>20</v>
      </c>
      <c r="B71" s="59" t="s">
        <v>36</v>
      </c>
      <c r="C71" s="73">
        <v>12859864.62</v>
      </c>
    </row>
    <row r="72" spans="1:3" ht="14.25">
      <c r="A72" s="21">
        <v>21</v>
      </c>
      <c r="B72" s="59" t="s">
        <v>37</v>
      </c>
      <c r="C72" s="73">
        <v>9897784.57</v>
      </c>
    </row>
    <row r="73" spans="1:3" ht="14.25">
      <c r="A73" s="21">
        <v>22</v>
      </c>
      <c r="B73" s="59" t="s">
        <v>38</v>
      </c>
      <c r="C73" s="73">
        <v>12859864.62</v>
      </c>
    </row>
    <row r="74" spans="1:3" ht="14.25">
      <c r="A74" s="21">
        <v>23</v>
      </c>
      <c r="B74" s="59" t="s">
        <v>39</v>
      </c>
      <c r="C74" s="73">
        <v>0</v>
      </c>
    </row>
    <row r="75" spans="1:4" ht="12.75">
      <c r="A75" s="21">
        <v>24</v>
      </c>
      <c r="B75" s="59" t="s">
        <v>103</v>
      </c>
      <c r="C75" s="77">
        <v>0.42216088701513</v>
      </c>
      <c r="D75" s="78">
        <f>(C76-C71)/C76*100</f>
        <v>42.21608870151304</v>
      </c>
    </row>
    <row r="76" spans="1:3" ht="14.25">
      <c r="A76" s="21">
        <v>25</v>
      </c>
      <c r="B76" s="59" t="s">
        <v>41</v>
      </c>
      <c r="C76" s="73">
        <v>22255095.46</v>
      </c>
    </row>
    <row r="77" spans="1:3" ht="14.25">
      <c r="A77" s="21">
        <v>26</v>
      </c>
      <c r="B77" s="59" t="s">
        <v>42</v>
      </c>
      <c r="C77" s="73">
        <v>7738268.34</v>
      </c>
    </row>
    <row r="78" spans="1:3" ht="14.25">
      <c r="A78" s="21"/>
      <c r="B78" s="59" t="s">
        <v>43</v>
      </c>
      <c r="C78" s="73">
        <v>0</v>
      </c>
    </row>
    <row r="79" spans="1:3" ht="12.75">
      <c r="A79" s="21">
        <v>27</v>
      </c>
      <c r="B79" s="59" t="s">
        <v>44</v>
      </c>
      <c r="C79" s="79">
        <v>3.488</v>
      </c>
    </row>
    <row r="80" spans="1:3" ht="14.25">
      <c r="A80" s="21">
        <v>28</v>
      </c>
      <c r="B80" s="59" t="s">
        <v>45</v>
      </c>
      <c r="C80" s="73">
        <v>82562792.25</v>
      </c>
    </row>
    <row r="81" spans="1:3" ht="14.25">
      <c r="A81" s="74"/>
      <c r="B81" s="75" t="s">
        <v>19</v>
      </c>
      <c r="C81" s="76">
        <v>32636046.64</v>
      </c>
    </row>
    <row r="82" spans="1:3" ht="14.25">
      <c r="A82" s="74"/>
      <c r="B82" s="75" t="s">
        <v>20</v>
      </c>
      <c r="C82" s="76">
        <v>23903309.67</v>
      </c>
    </row>
    <row r="83" spans="1:3" ht="14.25">
      <c r="A83" s="74"/>
      <c r="B83" s="75" t="s">
        <v>21</v>
      </c>
      <c r="C83" s="76">
        <v>6106148.7</v>
      </c>
    </row>
    <row r="84" spans="1:3" ht="14.25">
      <c r="A84" s="74"/>
      <c r="B84" s="75" t="s">
        <v>22</v>
      </c>
      <c r="C84" s="76">
        <v>19917287.24</v>
      </c>
    </row>
    <row r="85" spans="1:3" ht="14.25">
      <c r="A85" s="21">
        <v>29</v>
      </c>
      <c r="B85" s="59" t="s">
        <v>46</v>
      </c>
      <c r="C85" s="73">
        <v>83139241.92</v>
      </c>
    </row>
    <row r="86" spans="1:3" ht="14.25">
      <c r="A86" s="21">
        <v>30</v>
      </c>
      <c r="B86" s="59" t="s">
        <v>47</v>
      </c>
      <c r="C86" s="73">
        <v>1191.2</v>
      </c>
    </row>
    <row r="87" spans="1:3" ht="14.25">
      <c r="A87" s="21">
        <v>31</v>
      </c>
      <c r="B87" s="59" t="s">
        <v>48</v>
      </c>
      <c r="C87" s="73">
        <v>893.4</v>
      </c>
    </row>
    <row r="88" spans="1:3" ht="14.25">
      <c r="A88" s="21">
        <v>32</v>
      </c>
      <c r="B88" s="59" t="s">
        <v>49</v>
      </c>
      <c r="C88" s="73">
        <v>595.6</v>
      </c>
    </row>
    <row r="89" spans="1:3" ht="27">
      <c r="A89" s="21">
        <v>33</v>
      </c>
      <c r="B89" s="59" t="s">
        <v>50</v>
      </c>
      <c r="C89" s="73">
        <v>97</v>
      </c>
    </row>
    <row r="90" spans="1:3" ht="14.25">
      <c r="A90" s="74"/>
      <c r="B90" s="75" t="s">
        <v>19</v>
      </c>
      <c r="C90" s="76">
        <v>83</v>
      </c>
    </row>
    <row r="91" spans="1:3" ht="14.25">
      <c r="A91" s="74"/>
      <c r="B91" s="75" t="s">
        <v>20</v>
      </c>
      <c r="C91" s="76">
        <v>1</v>
      </c>
    </row>
    <row r="92" spans="1:3" ht="14.25">
      <c r="A92" s="74"/>
      <c r="B92" s="75" t="s">
        <v>21</v>
      </c>
      <c r="C92" s="76">
        <v>4</v>
      </c>
    </row>
    <row r="93" spans="1:3" ht="14.25">
      <c r="A93" s="74"/>
      <c r="B93" s="75" t="s">
        <v>22</v>
      </c>
      <c r="C93" s="76">
        <v>9</v>
      </c>
    </row>
    <row r="94" spans="1:3" ht="14.25">
      <c r="A94" s="21">
        <v>34</v>
      </c>
      <c r="B94" s="59" t="s">
        <v>51</v>
      </c>
      <c r="C94" s="73">
        <v>0</v>
      </c>
    </row>
    <row r="95" spans="1:3" ht="14.25">
      <c r="A95" s="74"/>
      <c r="B95" s="75" t="s">
        <v>19</v>
      </c>
      <c r="C95" s="76">
        <v>0</v>
      </c>
    </row>
    <row r="96" spans="1:3" ht="14.25">
      <c r="A96" s="74"/>
      <c r="B96" s="75" t="s">
        <v>20</v>
      </c>
      <c r="C96" s="76">
        <v>0</v>
      </c>
    </row>
    <row r="97" spans="1:3" ht="14.25">
      <c r="A97" s="74"/>
      <c r="B97" s="75" t="s">
        <v>21</v>
      </c>
      <c r="C97" s="76">
        <v>0</v>
      </c>
    </row>
    <row r="98" spans="1:3" ht="14.25">
      <c r="A98" s="74"/>
      <c r="B98" s="75" t="s">
        <v>22</v>
      </c>
      <c r="C98" s="76">
        <v>0</v>
      </c>
    </row>
    <row r="99" spans="1:3" ht="12.75" customHeight="1">
      <c r="A99" s="414">
        <v>35</v>
      </c>
      <c r="B99" s="428" t="s">
        <v>52</v>
      </c>
      <c r="C99" s="433">
        <v>2</v>
      </c>
    </row>
    <row r="100" spans="1:3" ht="12.75">
      <c r="A100" s="414"/>
      <c r="B100" s="428"/>
      <c r="C100" s="433"/>
    </row>
    <row r="101" spans="1:3" ht="14.25">
      <c r="A101" s="74"/>
      <c r="B101" s="75" t="s">
        <v>19</v>
      </c>
      <c r="C101" s="76">
        <v>0</v>
      </c>
    </row>
    <row r="102" spans="1:3" ht="14.25">
      <c r="A102" s="74"/>
      <c r="B102" s="75" t="s">
        <v>20</v>
      </c>
      <c r="C102" s="76">
        <v>0</v>
      </c>
    </row>
    <row r="103" spans="1:3" ht="14.25">
      <c r="A103" s="74"/>
      <c r="B103" s="75" t="s">
        <v>21</v>
      </c>
      <c r="C103" s="76">
        <v>2</v>
      </c>
    </row>
    <row r="104" spans="1:3" ht="14.25">
      <c r="A104" s="74"/>
      <c r="B104" s="75" t="s">
        <v>22</v>
      </c>
      <c r="C104" s="76">
        <v>0</v>
      </c>
    </row>
    <row r="105" spans="1:3" ht="12.75" customHeight="1">
      <c r="A105" s="414">
        <v>36</v>
      </c>
      <c r="B105" s="428" t="s">
        <v>53</v>
      </c>
      <c r="C105" s="433">
        <v>23</v>
      </c>
    </row>
    <row r="106" spans="1:3" ht="12.75">
      <c r="A106" s="414"/>
      <c r="B106" s="428"/>
      <c r="C106" s="433"/>
    </row>
    <row r="107" spans="1:3" ht="14.25">
      <c r="A107" s="74"/>
      <c r="B107" s="75" t="s">
        <v>19</v>
      </c>
      <c r="C107" s="76">
        <v>18</v>
      </c>
    </row>
    <row r="108" spans="1:3" ht="14.25">
      <c r="A108" s="74"/>
      <c r="B108" s="75" t="s">
        <v>20</v>
      </c>
      <c r="C108" s="76">
        <v>1</v>
      </c>
    </row>
    <row r="109" spans="1:3" ht="14.25">
      <c r="A109" s="74"/>
      <c r="B109" s="75" t="s">
        <v>21</v>
      </c>
      <c r="C109" s="76">
        <v>0</v>
      </c>
    </row>
    <row r="110" spans="1:3" ht="14.25">
      <c r="A110" s="74"/>
      <c r="B110" s="75" t="s">
        <v>22</v>
      </c>
      <c r="C110" s="76">
        <v>4</v>
      </c>
    </row>
    <row r="111" spans="1:3" ht="14.25">
      <c r="A111" s="21">
        <v>37</v>
      </c>
      <c r="B111" s="59" t="s">
        <v>104</v>
      </c>
      <c r="C111" s="73">
        <v>168.5364</v>
      </c>
    </row>
    <row r="112" spans="1:3" ht="14.25">
      <c r="A112" s="74"/>
      <c r="B112" s="75" t="s">
        <v>19</v>
      </c>
      <c r="C112" s="76">
        <v>116.232</v>
      </c>
    </row>
    <row r="113" spans="1:3" ht="14.25">
      <c r="A113" s="74"/>
      <c r="B113" s="75" t="s">
        <v>20</v>
      </c>
      <c r="C113" s="76">
        <v>42.6184</v>
      </c>
    </row>
    <row r="114" spans="1:3" ht="14.25">
      <c r="A114" s="74"/>
      <c r="B114" s="75" t="s">
        <v>21</v>
      </c>
      <c r="C114" s="76">
        <v>1.9372</v>
      </c>
    </row>
    <row r="115" spans="1:3" ht="14.25">
      <c r="A115" s="74"/>
      <c r="B115" s="75" t="s">
        <v>22</v>
      </c>
      <c r="C115" s="76">
        <v>7.7488</v>
      </c>
    </row>
    <row r="116" spans="1:3" ht="14.25">
      <c r="A116" s="21">
        <v>38</v>
      </c>
      <c r="B116" s="59" t="s">
        <v>55</v>
      </c>
      <c r="C116" s="73">
        <v>2865.4975</v>
      </c>
    </row>
    <row r="117" spans="1:3" ht="14.25">
      <c r="A117" s="34"/>
      <c r="B117" s="75" t="s">
        <v>19</v>
      </c>
      <c r="C117" s="76">
        <v>342.636</v>
      </c>
    </row>
    <row r="118" spans="1:3" ht="14.25">
      <c r="A118" s="74"/>
      <c r="B118" s="75" t="s">
        <v>20</v>
      </c>
      <c r="C118" s="76">
        <v>2512.664</v>
      </c>
    </row>
    <row r="119" spans="1:3" ht="14.25">
      <c r="A119" s="74"/>
      <c r="B119" s="75" t="s">
        <v>21</v>
      </c>
      <c r="C119" s="76">
        <v>2.0395</v>
      </c>
    </row>
    <row r="120" spans="1:3" ht="14.25">
      <c r="A120" s="74"/>
      <c r="B120" s="75" t="s">
        <v>22</v>
      </c>
      <c r="C120" s="76">
        <v>8.158</v>
      </c>
    </row>
    <row r="121" spans="1:3" ht="14.25">
      <c r="A121" s="21">
        <v>39</v>
      </c>
      <c r="B121" s="59" t="s">
        <v>105</v>
      </c>
      <c r="C121" s="73">
        <v>1818.18</v>
      </c>
    </row>
    <row r="122" spans="1:3" ht="14.25">
      <c r="A122" s="74"/>
      <c r="B122" s="75" t="s">
        <v>19</v>
      </c>
      <c r="C122" s="76">
        <v>1455.506</v>
      </c>
    </row>
    <row r="123" spans="1:3" ht="14.25">
      <c r="A123" s="74"/>
      <c r="B123" s="75" t="s">
        <v>20</v>
      </c>
      <c r="C123" s="76">
        <v>0</v>
      </c>
    </row>
    <row r="124" spans="1:3" ht="14.25">
      <c r="A124" s="74"/>
      <c r="B124" s="75" t="s">
        <v>21</v>
      </c>
      <c r="C124" s="76">
        <v>250.12</v>
      </c>
    </row>
    <row r="125" spans="1:3" ht="14.25">
      <c r="A125" s="74"/>
      <c r="B125" s="75" t="s">
        <v>22</v>
      </c>
      <c r="C125" s="76">
        <v>112.554</v>
      </c>
    </row>
    <row r="126" spans="1:3" ht="14.25">
      <c r="A126" s="21">
        <v>40</v>
      </c>
      <c r="B126" s="59" t="s">
        <v>57</v>
      </c>
      <c r="C126" s="73">
        <v>495.5985</v>
      </c>
    </row>
    <row r="127" spans="1:3" ht="14.25">
      <c r="A127" s="74"/>
      <c r="B127" s="75" t="s">
        <v>19</v>
      </c>
      <c r="C127" s="76">
        <v>414.0185</v>
      </c>
    </row>
    <row r="128" spans="1:3" ht="14.25">
      <c r="A128" s="74"/>
      <c r="B128" s="75" t="s">
        <v>20</v>
      </c>
      <c r="C128" s="76">
        <v>0</v>
      </c>
    </row>
    <row r="129" spans="1:3" ht="14.25">
      <c r="A129" s="74"/>
      <c r="B129" s="75" t="s">
        <v>21</v>
      </c>
      <c r="C129" s="76">
        <v>53.027</v>
      </c>
    </row>
    <row r="130" spans="1:3" ht="14.25">
      <c r="A130" s="74"/>
      <c r="B130" s="75" t="s">
        <v>22</v>
      </c>
      <c r="C130" s="76">
        <v>28.553</v>
      </c>
    </row>
    <row r="131" spans="1:3" ht="14.25">
      <c r="A131" s="21">
        <v>41</v>
      </c>
      <c r="B131" s="59" t="s">
        <v>58</v>
      </c>
      <c r="C131" s="73">
        <v>2984.5308</v>
      </c>
    </row>
    <row r="132" spans="1:3" ht="14.25">
      <c r="A132" s="80"/>
      <c r="B132" s="75" t="s">
        <v>19</v>
      </c>
      <c r="C132" s="76">
        <v>2902.8188</v>
      </c>
    </row>
    <row r="133" spans="1:3" ht="14.25">
      <c r="A133" s="80"/>
      <c r="B133" s="75" t="s">
        <v>20</v>
      </c>
      <c r="C133" s="76">
        <v>0</v>
      </c>
    </row>
    <row r="134" spans="1:3" ht="14.25">
      <c r="A134" s="80"/>
      <c r="B134" s="75" t="s">
        <v>21</v>
      </c>
      <c r="C134" s="76">
        <v>53.1128</v>
      </c>
    </row>
    <row r="135" spans="1:3" ht="14.25">
      <c r="A135" s="80"/>
      <c r="B135" s="75" t="s">
        <v>22</v>
      </c>
      <c r="C135" s="76">
        <v>28.5992</v>
      </c>
    </row>
    <row r="136" spans="1:3" ht="14.25">
      <c r="A136" s="21">
        <v>42</v>
      </c>
      <c r="B136" s="59" t="s">
        <v>59</v>
      </c>
      <c r="C136" s="73">
        <v>409.731525</v>
      </c>
    </row>
    <row r="137" spans="1:3" ht="14.25">
      <c r="A137" s="74"/>
      <c r="B137" s="75" t="s">
        <v>19</v>
      </c>
      <c r="C137" s="76">
        <v>344.256325</v>
      </c>
    </row>
    <row r="138" spans="1:3" ht="14.25">
      <c r="A138" s="74"/>
      <c r="B138" s="75" t="s">
        <v>20</v>
      </c>
      <c r="C138" s="76">
        <v>40.922</v>
      </c>
    </row>
    <row r="139" spans="1:3" ht="14.25">
      <c r="A139" s="74"/>
      <c r="B139" s="75" t="s">
        <v>21</v>
      </c>
      <c r="C139" s="76">
        <v>8.695925</v>
      </c>
    </row>
    <row r="140" spans="1:3" ht="14.25">
      <c r="A140" s="74"/>
      <c r="B140" s="75" t="s">
        <v>22</v>
      </c>
      <c r="C140" s="76">
        <v>15.857275</v>
      </c>
    </row>
    <row r="141" spans="1:3" ht="14.25">
      <c r="A141" s="21">
        <v>43</v>
      </c>
      <c r="B141" s="59" t="s">
        <v>60</v>
      </c>
      <c r="C141" s="73">
        <v>579.80795</v>
      </c>
    </row>
    <row r="142" spans="1:3" ht="14.25">
      <c r="A142" s="21">
        <v>44</v>
      </c>
      <c r="B142" s="59" t="s">
        <v>61</v>
      </c>
      <c r="C142" s="73">
        <v>716.135</v>
      </c>
    </row>
    <row r="143" spans="1:3" ht="14.25">
      <c r="A143" s="74"/>
      <c r="B143" s="75" t="s">
        <v>19</v>
      </c>
      <c r="C143" s="76">
        <v>654.752</v>
      </c>
    </row>
    <row r="144" spans="1:3" ht="14.25">
      <c r="A144" s="74"/>
      <c r="B144" s="75" t="s">
        <v>20</v>
      </c>
      <c r="C144" s="76">
        <v>45.0142</v>
      </c>
    </row>
    <row r="145" spans="1:3" ht="14.25">
      <c r="A145" s="74"/>
      <c r="B145" s="75" t="s">
        <v>21</v>
      </c>
      <c r="C145" s="76">
        <v>4.0922</v>
      </c>
    </row>
    <row r="146" spans="1:3" ht="14.25">
      <c r="A146" s="74"/>
      <c r="B146" s="75" t="s">
        <v>22</v>
      </c>
      <c r="C146" s="76">
        <v>12.2766</v>
      </c>
    </row>
    <row r="147" spans="1:3" ht="14.25">
      <c r="A147" s="21">
        <v>45</v>
      </c>
      <c r="B147" s="59" t="s">
        <v>62</v>
      </c>
      <c r="C147" s="73">
        <v>29.092175</v>
      </c>
    </row>
    <row r="148" spans="1:3" ht="14.25">
      <c r="A148" s="74"/>
      <c r="B148" s="75" t="s">
        <v>19</v>
      </c>
      <c r="C148" s="76">
        <v>23.313775</v>
      </c>
    </row>
    <row r="149" spans="1:3" ht="14.25">
      <c r="A149" s="74"/>
      <c r="B149" s="75" t="s">
        <v>20</v>
      </c>
      <c r="C149" s="76">
        <v>4.234</v>
      </c>
    </row>
    <row r="150" spans="1:3" ht="14.25">
      <c r="A150" s="74"/>
      <c r="B150" s="75" t="s">
        <v>21</v>
      </c>
      <c r="C150" s="76">
        <v>0.546975</v>
      </c>
    </row>
    <row r="151" spans="1:3" ht="14.25">
      <c r="A151" s="74"/>
      <c r="B151" s="75" t="s">
        <v>22</v>
      </c>
      <c r="C151" s="76">
        <v>0.997425</v>
      </c>
    </row>
    <row r="152" spans="1:3" ht="12.75">
      <c r="A152" s="21">
        <v>46</v>
      </c>
      <c r="B152" s="59" t="s">
        <v>63</v>
      </c>
      <c r="C152" s="81">
        <v>24</v>
      </c>
    </row>
    <row r="153" spans="1:3" ht="14.25">
      <c r="A153" s="34"/>
      <c r="B153" s="75" t="s">
        <v>19</v>
      </c>
      <c r="C153" s="82">
        <v>24</v>
      </c>
    </row>
    <row r="154" spans="1:3" ht="14.25">
      <c r="A154" s="34"/>
      <c r="B154" s="75" t="s">
        <v>20</v>
      </c>
      <c r="C154" s="82">
        <v>24</v>
      </c>
    </row>
    <row r="155" spans="1:3" ht="14.25">
      <c r="A155" s="34"/>
      <c r="B155" s="75" t="s">
        <v>21</v>
      </c>
      <c r="C155" s="82">
        <v>24</v>
      </c>
    </row>
    <row r="156" spans="1:3" ht="14.25">
      <c r="A156" s="34"/>
      <c r="B156" s="75" t="s">
        <v>22</v>
      </c>
      <c r="C156" s="82">
        <v>24</v>
      </c>
    </row>
    <row r="157" spans="1:3" ht="14.25">
      <c r="A157" s="21">
        <v>47</v>
      </c>
      <c r="B157" s="83" t="s">
        <v>64</v>
      </c>
      <c r="C157" s="73">
        <v>796.454</v>
      </c>
    </row>
    <row r="158" spans="1:3" ht="14.25">
      <c r="A158" s="21">
        <v>48</v>
      </c>
      <c r="B158" s="83" t="s">
        <v>65</v>
      </c>
      <c r="C158" s="73">
        <v>942.233</v>
      </c>
    </row>
    <row r="159" spans="1:3" ht="14.25">
      <c r="A159" s="21">
        <v>49</v>
      </c>
      <c r="B159" s="59" t="s">
        <v>66</v>
      </c>
      <c r="C159" s="73">
        <v>202157</v>
      </c>
    </row>
    <row r="160" spans="1:3" ht="12.75">
      <c r="A160" s="21">
        <v>50</v>
      </c>
      <c r="B160" s="59" t="s">
        <v>67</v>
      </c>
      <c r="C160" s="84">
        <v>0.5929723096286971</v>
      </c>
    </row>
    <row r="161" spans="1:3" ht="14.25">
      <c r="A161" s="21">
        <v>51</v>
      </c>
      <c r="B161" s="59" t="s">
        <v>68</v>
      </c>
      <c r="C161" s="73">
        <v>42528</v>
      </c>
    </row>
    <row r="162" spans="1:3" ht="14.25">
      <c r="A162" s="80"/>
      <c r="B162" s="75" t="s">
        <v>19</v>
      </c>
      <c r="C162" s="76">
        <v>36755</v>
      </c>
    </row>
    <row r="163" spans="1:3" ht="14.25">
      <c r="A163" s="80"/>
      <c r="B163" s="75" t="s">
        <v>20</v>
      </c>
      <c r="C163" s="76">
        <v>3027</v>
      </c>
    </row>
    <row r="164" spans="1:3" ht="14.25">
      <c r="A164" s="80"/>
      <c r="B164" s="75" t="s">
        <v>21</v>
      </c>
      <c r="C164" s="76">
        <v>447</v>
      </c>
    </row>
    <row r="165" spans="1:3" ht="14.25">
      <c r="A165" s="80"/>
      <c r="B165" s="75" t="s">
        <v>22</v>
      </c>
      <c r="C165" s="76">
        <v>2299</v>
      </c>
    </row>
    <row r="166" spans="1:3" ht="14.25">
      <c r="A166" s="21">
        <v>52</v>
      </c>
      <c r="B166" s="59" t="s">
        <v>69</v>
      </c>
      <c r="C166" s="73">
        <v>561</v>
      </c>
    </row>
    <row r="167" spans="1:3" ht="14.25">
      <c r="A167" s="74"/>
      <c r="B167" s="75" t="s">
        <v>19</v>
      </c>
      <c r="C167" s="76">
        <v>449</v>
      </c>
    </row>
    <row r="168" spans="1:3" ht="14.25">
      <c r="A168" s="74"/>
      <c r="B168" s="75" t="s">
        <v>20</v>
      </c>
      <c r="C168" s="76">
        <v>0</v>
      </c>
    </row>
    <row r="169" spans="1:3" ht="14.25">
      <c r="A169" s="74"/>
      <c r="B169" s="75" t="s">
        <v>21</v>
      </c>
      <c r="C169" s="76">
        <v>6</v>
      </c>
    </row>
    <row r="170" spans="1:3" ht="14.25">
      <c r="A170" s="74"/>
      <c r="B170" s="75" t="s">
        <v>22</v>
      </c>
      <c r="C170" s="76">
        <v>106</v>
      </c>
    </row>
    <row r="171" spans="1:3" ht="14.25">
      <c r="A171" s="21">
        <v>53</v>
      </c>
      <c r="B171" s="59" t="s">
        <v>70</v>
      </c>
      <c r="C171" s="73">
        <v>1712</v>
      </c>
    </row>
    <row r="172" spans="1:3" ht="14.25">
      <c r="A172" s="74"/>
      <c r="B172" s="75" t="s">
        <v>71</v>
      </c>
      <c r="C172" s="76">
        <v>1141.33333333333</v>
      </c>
    </row>
    <row r="173" spans="1:3" ht="14.25">
      <c r="A173" s="74"/>
      <c r="B173" s="75" t="s">
        <v>72</v>
      </c>
      <c r="C173" s="76">
        <v>428</v>
      </c>
    </row>
    <row r="174" spans="1:3" ht="14.25">
      <c r="A174" s="74"/>
      <c r="B174" s="75" t="s">
        <v>73</v>
      </c>
      <c r="C174" s="76">
        <v>142.666666666667</v>
      </c>
    </row>
    <row r="175" spans="1:3" ht="14.25">
      <c r="A175" s="74"/>
      <c r="B175" s="75"/>
      <c r="C175" s="76">
        <v>0</v>
      </c>
    </row>
    <row r="176" spans="1:3" ht="14.25">
      <c r="A176" s="21">
        <v>54</v>
      </c>
      <c r="B176" s="59" t="s">
        <v>74</v>
      </c>
      <c r="C176" s="73">
        <v>5427</v>
      </c>
    </row>
    <row r="177" spans="1:3" ht="14.25">
      <c r="A177" s="74"/>
      <c r="B177" s="75" t="s">
        <v>19</v>
      </c>
      <c r="C177" s="76">
        <v>3222</v>
      </c>
    </row>
    <row r="178" spans="1:3" ht="14.25">
      <c r="A178" s="74"/>
      <c r="B178" s="75" t="s">
        <v>20</v>
      </c>
      <c r="C178" s="76">
        <v>123</v>
      </c>
    </row>
    <row r="179" spans="1:3" ht="14.25">
      <c r="A179" s="74"/>
      <c r="B179" s="75" t="s">
        <v>21</v>
      </c>
      <c r="C179" s="76">
        <v>356</v>
      </c>
    </row>
    <row r="180" spans="1:3" ht="14.25">
      <c r="A180" s="74"/>
      <c r="B180" s="75" t="s">
        <v>22</v>
      </c>
      <c r="C180" s="76">
        <v>1726</v>
      </c>
    </row>
    <row r="181" spans="1:3" ht="14.25">
      <c r="A181" s="21">
        <v>55</v>
      </c>
      <c r="B181" s="59" t="s">
        <v>75</v>
      </c>
      <c r="C181" s="73">
        <v>5427</v>
      </c>
    </row>
    <row r="182" spans="1:3" ht="14.25">
      <c r="A182" s="74"/>
      <c r="B182" s="75" t="s">
        <v>19</v>
      </c>
      <c r="C182" s="76">
        <v>3222</v>
      </c>
    </row>
    <row r="183" spans="1:3" ht="14.25">
      <c r="A183" s="74"/>
      <c r="B183" s="75" t="s">
        <v>20</v>
      </c>
      <c r="C183" s="76">
        <v>123</v>
      </c>
    </row>
    <row r="184" spans="1:3" ht="14.25">
      <c r="A184" s="74"/>
      <c r="B184" s="75" t="s">
        <v>21</v>
      </c>
      <c r="C184" s="76">
        <v>356</v>
      </c>
    </row>
    <row r="185" spans="1:3" ht="14.25">
      <c r="A185" s="74"/>
      <c r="B185" s="75" t="s">
        <v>22</v>
      </c>
      <c r="C185" s="76">
        <v>1726</v>
      </c>
    </row>
    <row r="186" spans="1:3" ht="27">
      <c r="A186" s="21">
        <v>56</v>
      </c>
      <c r="B186" s="59" t="s">
        <v>76</v>
      </c>
      <c r="C186" s="73">
        <v>3798.9</v>
      </c>
    </row>
    <row r="187" spans="1:3" ht="14.25">
      <c r="A187" s="74"/>
      <c r="B187" s="75" t="s">
        <v>19</v>
      </c>
      <c r="C187" s="76">
        <v>2255.4</v>
      </c>
    </row>
    <row r="188" spans="1:3" ht="14.25">
      <c r="A188" s="74"/>
      <c r="B188" s="75" t="s">
        <v>20</v>
      </c>
      <c r="C188" s="76">
        <v>86.1</v>
      </c>
    </row>
    <row r="189" spans="1:3" ht="14.25">
      <c r="A189" s="74"/>
      <c r="B189" s="75" t="s">
        <v>21</v>
      </c>
      <c r="C189" s="76">
        <v>249.2</v>
      </c>
    </row>
    <row r="190" spans="1:3" ht="14.25">
      <c r="A190" s="74"/>
      <c r="B190" s="75" t="s">
        <v>22</v>
      </c>
      <c r="C190" s="76">
        <v>1208.2</v>
      </c>
    </row>
    <row r="191" spans="1:3" ht="14.25">
      <c r="A191" s="21">
        <v>57</v>
      </c>
      <c r="B191" s="59" t="s">
        <v>77</v>
      </c>
      <c r="C191" s="73">
        <v>4334.4</v>
      </c>
    </row>
    <row r="192" spans="1:3" ht="14.25">
      <c r="A192" s="21">
        <v>58</v>
      </c>
      <c r="B192" s="59" t="s">
        <v>78</v>
      </c>
      <c r="C192" s="73">
        <v>4334.4</v>
      </c>
    </row>
    <row r="193" spans="1:3" ht="14.25">
      <c r="A193" s="21">
        <v>59</v>
      </c>
      <c r="B193" s="59" t="s">
        <v>79</v>
      </c>
      <c r="C193" s="73">
        <v>9944551.95</v>
      </c>
    </row>
    <row r="194" spans="1:3" ht="12.75">
      <c r="A194" s="21">
        <v>60</v>
      </c>
      <c r="B194" s="59" t="s">
        <v>80</v>
      </c>
      <c r="C194" s="85">
        <v>3.8199</v>
      </c>
    </row>
    <row r="195" spans="1:3" ht="14.25">
      <c r="A195" s="21">
        <v>61</v>
      </c>
      <c r="B195" s="59" t="s">
        <v>81</v>
      </c>
      <c r="C195" s="73">
        <v>35032616.89</v>
      </c>
    </row>
    <row r="196" spans="1:3" ht="27">
      <c r="A196" s="21">
        <v>62</v>
      </c>
      <c r="B196" s="59" t="s">
        <v>96</v>
      </c>
      <c r="C196" s="73">
        <v>5830022.79</v>
      </c>
    </row>
    <row r="197" spans="1:3" ht="27">
      <c r="A197" s="21">
        <v>63</v>
      </c>
      <c r="B197" s="59" t="s">
        <v>83</v>
      </c>
      <c r="C197" s="73">
        <v>149</v>
      </c>
    </row>
    <row r="198" spans="1:3" ht="14.25">
      <c r="A198" s="74"/>
      <c r="B198" s="75" t="s">
        <v>19</v>
      </c>
      <c r="C198" s="76">
        <v>0</v>
      </c>
    </row>
    <row r="199" spans="1:3" ht="14.25">
      <c r="A199" s="74"/>
      <c r="B199" s="75" t="s">
        <v>20</v>
      </c>
      <c r="C199" s="76">
        <v>0</v>
      </c>
    </row>
    <row r="200" spans="1:3" ht="14.25">
      <c r="A200" s="74"/>
      <c r="B200" s="75" t="s">
        <v>21</v>
      </c>
      <c r="C200" s="76">
        <v>0</v>
      </c>
    </row>
    <row r="201" spans="1:3" ht="14.25">
      <c r="A201" s="74"/>
      <c r="B201" s="75" t="s">
        <v>22</v>
      </c>
      <c r="C201" s="76">
        <v>149</v>
      </c>
    </row>
    <row r="202" spans="1:3" ht="27">
      <c r="A202" s="21">
        <v>64</v>
      </c>
      <c r="B202" s="59" t="s">
        <v>106</v>
      </c>
      <c r="C202" s="73">
        <v>0</v>
      </c>
    </row>
    <row r="203" spans="1:3" ht="14.25">
      <c r="A203" s="74"/>
      <c r="B203" s="75" t="s">
        <v>19</v>
      </c>
      <c r="C203" s="76">
        <v>0</v>
      </c>
    </row>
    <row r="204" spans="1:3" ht="14.25">
      <c r="A204" s="74"/>
      <c r="B204" s="75" t="s">
        <v>20</v>
      </c>
      <c r="C204" s="76">
        <v>0</v>
      </c>
    </row>
    <row r="205" spans="1:3" ht="14.25">
      <c r="A205" s="74"/>
      <c r="B205" s="75" t="s">
        <v>21</v>
      </c>
      <c r="C205" s="76">
        <v>0</v>
      </c>
    </row>
    <row r="206" spans="1:3" ht="14.25">
      <c r="A206" s="74"/>
      <c r="B206" s="75" t="s">
        <v>22</v>
      </c>
      <c r="C206" s="76">
        <v>0</v>
      </c>
    </row>
    <row r="207" spans="1:3" ht="27">
      <c r="A207" s="21">
        <v>65</v>
      </c>
      <c r="B207" s="59" t="s">
        <v>107</v>
      </c>
      <c r="C207" s="73">
        <v>434427.04</v>
      </c>
    </row>
    <row r="208" spans="1:3" ht="14.25">
      <c r="A208" s="74"/>
      <c r="B208" s="75" t="s">
        <v>19</v>
      </c>
      <c r="C208" s="76">
        <v>0</v>
      </c>
    </row>
    <row r="209" spans="1:3" ht="14.25">
      <c r="A209" s="74"/>
      <c r="B209" s="75" t="s">
        <v>20</v>
      </c>
      <c r="C209" s="76">
        <v>0</v>
      </c>
    </row>
    <row r="210" spans="1:3" ht="14.25">
      <c r="A210" s="74"/>
      <c r="B210" s="75" t="s">
        <v>21</v>
      </c>
      <c r="C210" s="76">
        <v>0</v>
      </c>
    </row>
    <row r="211" spans="1:3" ht="14.25">
      <c r="A211" s="74"/>
      <c r="B211" s="75" t="s">
        <v>22</v>
      </c>
      <c r="C211" s="86">
        <v>434427.04</v>
      </c>
    </row>
    <row r="214" ht="14.25">
      <c r="C214" s="87"/>
    </row>
    <row r="235" spans="1:3" ht="14.25">
      <c r="A235" s="88"/>
      <c r="B235" s="89"/>
      <c r="C235" s="90"/>
    </row>
    <row r="236" spans="1:3" ht="14.25">
      <c r="A236" s="88"/>
      <c r="B236" s="89"/>
      <c r="C236" s="90"/>
    </row>
    <row r="237" spans="1:3" ht="14.25">
      <c r="A237" s="88"/>
      <c r="B237" s="89"/>
      <c r="C237" s="90"/>
    </row>
    <row r="238" spans="1:3" ht="14.25">
      <c r="A238" s="88"/>
      <c r="B238" s="89"/>
      <c r="C238" s="90"/>
    </row>
    <row r="239" spans="1:3" ht="14.25">
      <c r="A239" s="88"/>
      <c r="B239" s="89"/>
      <c r="C239" s="90"/>
    </row>
    <row r="240" spans="1:3" ht="14.25">
      <c r="A240" s="88"/>
      <c r="B240" s="89"/>
      <c r="C240" s="90"/>
    </row>
    <row r="241" spans="1:3" ht="14.25">
      <c r="A241" s="88"/>
      <c r="B241" s="89"/>
      <c r="C241" s="90"/>
    </row>
    <row r="242" spans="1:3" ht="14.25">
      <c r="A242" s="88"/>
      <c r="B242" s="89"/>
      <c r="C242" s="90"/>
    </row>
    <row r="243" spans="1:3" ht="14.25">
      <c r="A243" s="88"/>
      <c r="B243" s="89"/>
      <c r="C243" s="90"/>
    </row>
  </sheetData>
  <sheetProtection selectLockedCells="1" selectUnlockedCells="1"/>
  <mergeCells count="18">
    <mergeCell ref="A99:A100"/>
    <mergeCell ref="B99:B100"/>
    <mergeCell ref="C99:C100"/>
    <mergeCell ref="A105:A106"/>
    <mergeCell ref="B105:B106"/>
    <mergeCell ref="C105:C106"/>
    <mergeCell ref="A59:A60"/>
    <mergeCell ref="B59:B60"/>
    <mergeCell ref="C59:C60"/>
    <mergeCell ref="A65:A66"/>
    <mergeCell ref="B65:B66"/>
    <mergeCell ref="C65:C66"/>
    <mergeCell ref="A7:A8"/>
    <mergeCell ref="B7:B8"/>
    <mergeCell ref="C7:C8"/>
    <mergeCell ref="A43:A44"/>
    <mergeCell ref="B43:B44"/>
    <mergeCell ref="C43:C44"/>
  </mergeCells>
  <printOptions/>
  <pageMargins left="1.4965277777777777" right="0.3326388888888889" top="0.44999999999999996" bottom="0.3909722222222222" header="0.2125" footer="0.15347222222222223"/>
  <pageSetup horizontalDpi="300" verticalDpi="300" orientation="landscape" scale="77"/>
  <headerFooter alignWithMargins="0">
    <oddHeader>&amp;C&amp;A</oddHeader>
    <oddFooter>&amp;CPage &amp;P</oddFooter>
  </headerFooter>
  <rowBreaks count="3" manualBreakCount="3">
    <brk id="64" max="255" man="1"/>
    <brk id="125" max="255" man="1"/>
    <brk id="185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0"/>
  <sheetViews>
    <sheetView zoomScale="110" zoomScaleNormal="110" zoomScalePageLayoutView="0" workbookViewId="0" topLeftCell="A187">
      <selection activeCell="C98" sqref="C98"/>
    </sheetView>
  </sheetViews>
  <sheetFormatPr defaultColWidth="11.421875" defaultRowHeight="12.75"/>
  <cols>
    <col min="1" max="1" width="6.421875" style="63" customWidth="1"/>
    <col min="2" max="2" width="77.7109375" style="64" customWidth="1"/>
    <col min="3" max="3" width="15.421875" style="65" customWidth="1"/>
    <col min="4" max="64" width="8.7109375" style="0" customWidth="1"/>
  </cols>
  <sheetData>
    <row r="1" ht="14.25">
      <c r="B1" s="66"/>
    </row>
    <row r="3" ht="14.25">
      <c r="B3" s="67" t="s">
        <v>98</v>
      </c>
    </row>
    <row r="4" ht="14.25">
      <c r="B4" s="68" t="s">
        <v>99</v>
      </c>
    </row>
    <row r="5" spans="1:3" ht="14.25">
      <c r="A5" s="69"/>
      <c r="B5" s="70" t="s">
        <v>108</v>
      </c>
      <c r="C5" s="69"/>
    </row>
    <row r="6" spans="1:3" ht="14.25">
      <c r="A6" s="71"/>
      <c r="B6" s="72" t="s">
        <v>101</v>
      </c>
      <c r="C6" s="71"/>
    </row>
    <row r="7" spans="1:3" ht="39" customHeight="1">
      <c r="A7" s="412" t="s">
        <v>2</v>
      </c>
      <c r="B7" s="412" t="s">
        <v>3</v>
      </c>
      <c r="C7" s="413" t="s">
        <v>4</v>
      </c>
    </row>
    <row r="8" spans="1:3" ht="12.75">
      <c r="A8" s="412"/>
      <c r="B8" s="412"/>
      <c r="C8" s="413"/>
    </row>
    <row r="9" spans="1:3" ht="14.25">
      <c r="A9" s="21">
        <v>1</v>
      </c>
      <c r="B9" s="59" t="s">
        <v>13</v>
      </c>
      <c r="C9" s="73">
        <v>341120</v>
      </c>
    </row>
    <row r="10" spans="1:3" ht="15">
      <c r="A10" s="21">
        <v>2</v>
      </c>
      <c r="B10" s="59" t="s">
        <v>14</v>
      </c>
      <c r="C10" s="73">
        <v>286991</v>
      </c>
    </row>
    <row r="11" spans="1:3" ht="15">
      <c r="A11" s="21">
        <v>3</v>
      </c>
      <c r="B11" s="59" t="s">
        <v>15</v>
      </c>
      <c r="C11" s="73">
        <v>1589</v>
      </c>
    </row>
    <row r="12" spans="1:3" ht="15">
      <c r="A12" s="21">
        <v>4</v>
      </c>
      <c r="B12" s="59" t="s">
        <v>16</v>
      </c>
      <c r="C12" s="73">
        <v>2169.16</v>
      </c>
    </row>
    <row r="13" spans="1:3" ht="15">
      <c r="A13" s="21">
        <v>5</v>
      </c>
      <c r="B13" s="59" t="s">
        <v>17</v>
      </c>
      <c r="C13" s="73">
        <v>2227</v>
      </c>
    </row>
    <row r="14" spans="1:3" ht="15">
      <c r="A14" s="21">
        <v>6</v>
      </c>
      <c r="B14" s="59" t="s">
        <v>18</v>
      </c>
      <c r="C14" s="92">
        <f>SUM(C15:C18)</f>
        <v>78399</v>
      </c>
    </row>
    <row r="15" spans="1:3" ht="15">
      <c r="A15" s="74"/>
      <c r="B15" s="75" t="s">
        <v>19</v>
      </c>
      <c r="C15" s="76">
        <v>71572</v>
      </c>
    </row>
    <row r="16" spans="1:3" ht="14.25">
      <c r="A16" s="74"/>
      <c r="B16" s="75" t="s">
        <v>20</v>
      </c>
      <c r="C16" s="76">
        <v>2534</v>
      </c>
    </row>
    <row r="17" spans="1:3" ht="14.25">
      <c r="A17" s="74"/>
      <c r="B17" s="75" t="s">
        <v>21</v>
      </c>
      <c r="C17" s="76">
        <v>934</v>
      </c>
    </row>
    <row r="18" spans="1:3" ht="14.25">
      <c r="A18" s="74"/>
      <c r="B18" s="75" t="s">
        <v>22</v>
      </c>
      <c r="C18" s="76">
        <v>3359</v>
      </c>
    </row>
    <row r="19" spans="1:3" ht="14.25">
      <c r="A19" s="21">
        <v>7</v>
      </c>
      <c r="B19" s="59" t="s">
        <v>23</v>
      </c>
      <c r="C19" s="73">
        <f>C20+C21+C22+C23</f>
        <v>1032</v>
      </c>
    </row>
    <row r="20" spans="1:3" ht="14.25">
      <c r="A20" s="74"/>
      <c r="B20" s="75" t="s">
        <v>19</v>
      </c>
      <c r="C20" s="76">
        <v>953</v>
      </c>
    </row>
    <row r="21" spans="1:3" ht="14.25">
      <c r="A21" s="74"/>
      <c r="B21" s="75" t="s">
        <v>20</v>
      </c>
      <c r="C21" s="76">
        <v>1</v>
      </c>
    </row>
    <row r="22" spans="1:3" ht="14.25">
      <c r="A22" s="74"/>
      <c r="B22" s="75" t="s">
        <v>21</v>
      </c>
      <c r="C22" s="76">
        <v>8</v>
      </c>
    </row>
    <row r="23" spans="1:3" ht="14.25">
      <c r="A23" s="74"/>
      <c r="B23" s="75" t="s">
        <v>22</v>
      </c>
      <c r="C23" s="76">
        <v>70</v>
      </c>
    </row>
    <row r="24" spans="1:3" ht="14.25">
      <c r="A24" s="21">
        <v>8</v>
      </c>
      <c r="B24" s="59" t="s">
        <v>24</v>
      </c>
      <c r="C24" s="92">
        <f>SUM(C25:C28)</f>
        <v>79803</v>
      </c>
    </row>
    <row r="25" spans="1:3" ht="14.25">
      <c r="A25" s="74"/>
      <c r="B25" s="75" t="s">
        <v>19</v>
      </c>
      <c r="C25" s="76">
        <v>71417</v>
      </c>
    </row>
    <row r="26" spans="1:3" ht="14.25">
      <c r="A26" s="74"/>
      <c r="B26" s="75" t="s">
        <v>20</v>
      </c>
      <c r="C26" s="76">
        <v>3625</v>
      </c>
    </row>
    <row r="27" spans="1:3" ht="14.25">
      <c r="A27" s="74"/>
      <c r="B27" s="75" t="s">
        <v>21</v>
      </c>
      <c r="C27" s="76">
        <v>2009</v>
      </c>
    </row>
    <row r="28" spans="1:3" ht="14.25">
      <c r="A28" s="74"/>
      <c r="B28" s="75" t="s">
        <v>22</v>
      </c>
      <c r="C28" s="76">
        <v>2752</v>
      </c>
    </row>
    <row r="29" spans="1:3" ht="14.25">
      <c r="A29" s="21">
        <v>9</v>
      </c>
      <c r="B29" s="59" t="s">
        <v>25</v>
      </c>
      <c r="C29" s="73">
        <v>138</v>
      </c>
    </row>
    <row r="30" spans="1:3" ht="14.25">
      <c r="A30" s="21">
        <v>10</v>
      </c>
      <c r="B30" s="59" t="s">
        <v>102</v>
      </c>
      <c r="C30" s="73">
        <v>977</v>
      </c>
    </row>
    <row r="31" spans="1:3" ht="14.25">
      <c r="A31" s="21">
        <v>11</v>
      </c>
      <c r="B31" s="59" t="s">
        <v>27</v>
      </c>
      <c r="C31" s="73">
        <v>732</v>
      </c>
    </row>
    <row r="32" spans="1:3" ht="14.25">
      <c r="A32" s="21">
        <v>12</v>
      </c>
      <c r="B32" s="59" t="s">
        <v>28</v>
      </c>
      <c r="C32" s="92">
        <v>78367</v>
      </c>
    </row>
    <row r="33" spans="1:3" ht="14.25">
      <c r="A33" s="21">
        <v>13</v>
      </c>
      <c r="B33" s="59" t="s">
        <v>29</v>
      </c>
      <c r="C33" s="73">
        <f>C34+C35+C36+C37</f>
        <v>38</v>
      </c>
    </row>
    <row r="34" spans="1:3" ht="14.25">
      <c r="A34" s="74"/>
      <c r="B34" s="75" t="s">
        <v>19</v>
      </c>
      <c r="C34" s="76">
        <v>19</v>
      </c>
    </row>
    <row r="35" spans="1:3" ht="14.25">
      <c r="A35" s="74"/>
      <c r="B35" s="75" t="s">
        <v>20</v>
      </c>
      <c r="C35" s="76">
        <v>14</v>
      </c>
    </row>
    <row r="36" spans="1:3" ht="14.25">
      <c r="A36" s="74"/>
      <c r="B36" s="75" t="s">
        <v>21</v>
      </c>
      <c r="C36" s="76">
        <v>3</v>
      </c>
    </row>
    <row r="37" spans="1:3" ht="14.25">
      <c r="A37" s="74"/>
      <c r="B37" s="75" t="s">
        <v>22</v>
      </c>
      <c r="C37" s="76">
        <v>2</v>
      </c>
    </row>
    <row r="38" spans="1:3" ht="14.25">
      <c r="A38" s="21">
        <v>14</v>
      </c>
      <c r="B38" s="59" t="s">
        <v>30</v>
      </c>
      <c r="C38" s="73">
        <f>C39+C40+C41+C42</f>
        <v>31</v>
      </c>
    </row>
    <row r="39" spans="1:3" ht="14.25">
      <c r="A39" s="74"/>
      <c r="B39" s="75" t="s">
        <v>19</v>
      </c>
      <c r="C39" s="76">
        <v>17</v>
      </c>
    </row>
    <row r="40" spans="1:3" ht="14.25">
      <c r="A40" s="74"/>
      <c r="B40" s="75" t="s">
        <v>20</v>
      </c>
      <c r="C40" s="76">
        <v>10</v>
      </c>
    </row>
    <row r="41" spans="1:3" ht="14.25">
      <c r="A41" s="74"/>
      <c r="B41" s="75" t="s">
        <v>21</v>
      </c>
      <c r="C41" s="76">
        <v>2</v>
      </c>
    </row>
    <row r="42" spans="1:3" ht="14.25">
      <c r="A42" s="74"/>
      <c r="B42" s="75" t="s">
        <v>22</v>
      </c>
      <c r="C42" s="76">
        <v>2</v>
      </c>
    </row>
    <row r="43" spans="1:3" ht="12.75" customHeight="1">
      <c r="A43" s="414">
        <v>15</v>
      </c>
      <c r="B43" s="428" t="s">
        <v>31</v>
      </c>
      <c r="C43" s="433">
        <f>C45+C46+C47+C48</f>
        <v>38</v>
      </c>
    </row>
    <row r="44" spans="1:3" ht="12.75">
      <c r="A44" s="414"/>
      <c r="B44" s="428"/>
      <c r="C44" s="433"/>
    </row>
    <row r="45" spans="1:3" ht="14.25">
      <c r="A45" s="74"/>
      <c r="B45" s="75" t="s">
        <v>19</v>
      </c>
      <c r="C45" s="76">
        <v>19</v>
      </c>
    </row>
    <row r="46" spans="1:3" ht="14.25">
      <c r="A46" s="74"/>
      <c r="B46" s="75" t="s">
        <v>20</v>
      </c>
      <c r="C46" s="76">
        <v>15</v>
      </c>
    </row>
    <row r="47" spans="1:3" ht="14.25">
      <c r="A47" s="74"/>
      <c r="B47" s="75" t="s">
        <v>21</v>
      </c>
      <c r="C47" s="76">
        <v>2</v>
      </c>
    </row>
    <row r="48" spans="1:3" ht="14.25">
      <c r="A48" s="74"/>
      <c r="B48" s="75" t="s">
        <v>22</v>
      </c>
      <c r="C48" s="76">
        <v>2</v>
      </c>
    </row>
    <row r="49" spans="1:3" ht="14.25">
      <c r="A49" s="21">
        <v>16</v>
      </c>
      <c r="B49" s="59" t="s">
        <v>32</v>
      </c>
      <c r="C49" s="73">
        <f>C50+C51+C52+C53</f>
        <v>35</v>
      </c>
    </row>
    <row r="50" spans="1:3" ht="14.25">
      <c r="A50" s="74"/>
      <c r="B50" s="75" t="s">
        <v>19</v>
      </c>
      <c r="C50" s="76">
        <v>25</v>
      </c>
    </row>
    <row r="51" spans="1:3" ht="14.25">
      <c r="A51" s="74"/>
      <c r="B51" s="75" t="s">
        <v>20</v>
      </c>
      <c r="C51" s="76">
        <v>7</v>
      </c>
    </row>
    <row r="52" spans="1:3" ht="14.25">
      <c r="A52" s="74"/>
      <c r="B52" s="75" t="s">
        <v>21</v>
      </c>
      <c r="C52" s="76">
        <v>1</v>
      </c>
    </row>
    <row r="53" spans="1:3" ht="14.25">
      <c r="A53" s="74"/>
      <c r="B53" s="75" t="s">
        <v>22</v>
      </c>
      <c r="C53" s="76">
        <v>2</v>
      </c>
    </row>
    <row r="54" spans="1:3" ht="14.25">
      <c r="A54" s="21">
        <v>17</v>
      </c>
      <c r="B54" s="59" t="s">
        <v>33</v>
      </c>
      <c r="C54" s="73">
        <f>C61+C62+C63+C64</f>
        <v>22</v>
      </c>
    </row>
    <row r="55" spans="1:3" ht="14.25">
      <c r="A55" s="74"/>
      <c r="B55" s="75" t="s">
        <v>19</v>
      </c>
      <c r="C55" s="76">
        <v>0</v>
      </c>
    </row>
    <row r="56" spans="1:3" ht="14.25">
      <c r="A56" s="74"/>
      <c r="B56" s="75" t="s">
        <v>20</v>
      </c>
      <c r="C56" s="76">
        <v>0</v>
      </c>
    </row>
    <row r="57" spans="1:3" ht="14.25">
      <c r="A57" s="74"/>
      <c r="B57" s="75" t="s">
        <v>21</v>
      </c>
      <c r="C57" s="76">
        <v>0</v>
      </c>
    </row>
    <row r="58" spans="1:3" ht="14.25">
      <c r="A58" s="74"/>
      <c r="B58" s="75" t="s">
        <v>22</v>
      </c>
      <c r="C58" s="76">
        <v>0</v>
      </c>
    </row>
    <row r="59" spans="1:3" ht="12.75" customHeight="1">
      <c r="A59" s="414">
        <v>18</v>
      </c>
      <c r="B59" s="428" t="s">
        <v>34</v>
      </c>
      <c r="C59" s="433">
        <f>C61+C62+C63+C64</f>
        <v>22</v>
      </c>
    </row>
    <row r="60" spans="1:3" ht="12.75">
      <c r="A60" s="414"/>
      <c r="B60" s="428"/>
      <c r="C60" s="433"/>
    </row>
    <row r="61" spans="1:3" ht="14.25">
      <c r="A61" s="74"/>
      <c r="B61" s="75" t="s">
        <v>19</v>
      </c>
      <c r="C61" s="76">
        <v>19</v>
      </c>
    </row>
    <row r="62" spans="1:3" ht="14.25">
      <c r="A62" s="74"/>
      <c r="B62" s="75" t="s">
        <v>20</v>
      </c>
      <c r="C62" s="76">
        <v>1</v>
      </c>
    </row>
    <row r="63" spans="1:3" ht="14.25">
      <c r="A63" s="74"/>
      <c r="B63" s="75" t="s">
        <v>21</v>
      </c>
      <c r="C63" s="76">
        <v>0</v>
      </c>
    </row>
    <row r="64" spans="1:3" ht="14.25">
      <c r="A64" s="74"/>
      <c r="B64" s="75" t="s">
        <v>22</v>
      </c>
      <c r="C64" s="76">
        <v>2</v>
      </c>
    </row>
    <row r="65" spans="1:3" ht="12.75" customHeight="1">
      <c r="A65" s="414">
        <v>19</v>
      </c>
      <c r="B65" s="428" t="s">
        <v>35</v>
      </c>
      <c r="C65" s="433">
        <v>0</v>
      </c>
    </row>
    <row r="66" spans="1:3" ht="12.75">
      <c r="A66" s="414"/>
      <c r="B66" s="428"/>
      <c r="C66" s="433"/>
    </row>
    <row r="67" spans="1:3" ht="14.25">
      <c r="A67" s="34"/>
      <c r="B67" s="75" t="s">
        <v>19</v>
      </c>
      <c r="C67" s="76">
        <v>0</v>
      </c>
    </row>
    <row r="68" spans="1:3" ht="14.25">
      <c r="A68" s="74"/>
      <c r="B68" s="75" t="s">
        <v>20</v>
      </c>
      <c r="C68" s="76">
        <v>0</v>
      </c>
    </row>
    <row r="69" spans="1:3" ht="14.25">
      <c r="A69" s="74"/>
      <c r="B69" s="75" t="s">
        <v>21</v>
      </c>
      <c r="C69" s="76">
        <v>0</v>
      </c>
    </row>
    <row r="70" spans="1:3" ht="14.25">
      <c r="A70" s="74"/>
      <c r="B70" s="75" t="s">
        <v>22</v>
      </c>
      <c r="C70" s="76">
        <v>0</v>
      </c>
    </row>
    <row r="71" spans="1:3" ht="14.25">
      <c r="A71" s="21">
        <v>20</v>
      </c>
      <c r="B71" s="59" t="s">
        <v>36</v>
      </c>
      <c r="C71" s="73">
        <v>12990884</v>
      </c>
    </row>
    <row r="72" spans="1:3" ht="14.25">
      <c r="A72" s="21">
        <v>21</v>
      </c>
      <c r="B72" s="59" t="s">
        <v>37</v>
      </c>
      <c r="C72" s="73">
        <v>10147633</v>
      </c>
    </row>
    <row r="73" spans="1:3" ht="14.25">
      <c r="A73" s="21">
        <v>22</v>
      </c>
      <c r="B73" s="59" t="s">
        <v>38</v>
      </c>
      <c r="C73" s="73">
        <v>12990884</v>
      </c>
    </row>
    <row r="74" spans="1:3" ht="14.25">
      <c r="A74" s="21">
        <v>23</v>
      </c>
      <c r="B74" s="59" t="s">
        <v>39</v>
      </c>
      <c r="C74" s="94">
        <v>6.31</v>
      </c>
    </row>
    <row r="75" spans="1:4" ht="12.75">
      <c r="A75" s="21">
        <v>24</v>
      </c>
      <c r="B75" s="59" t="s">
        <v>103</v>
      </c>
      <c r="C75" s="93">
        <v>0.41955000000000003</v>
      </c>
      <c r="D75" s="78">
        <f>(C76-C71)/C76*100</f>
        <v>41.96339010273747</v>
      </c>
    </row>
    <row r="76" spans="1:3" ht="14.25">
      <c r="A76" s="21">
        <v>25</v>
      </c>
      <c r="B76" s="59" t="s">
        <v>41</v>
      </c>
      <c r="C76" s="73">
        <v>22383947</v>
      </c>
    </row>
    <row r="77" spans="1:3" ht="27.75" customHeight="1">
      <c r="A77" s="21">
        <v>26</v>
      </c>
      <c r="B77" s="163" t="s">
        <v>95</v>
      </c>
      <c r="C77" s="165">
        <v>7900288</v>
      </c>
    </row>
    <row r="78" spans="1:3" ht="12.75">
      <c r="A78" s="21">
        <v>27</v>
      </c>
      <c r="B78" s="59" t="s">
        <v>44</v>
      </c>
      <c r="C78" s="95">
        <v>3.91</v>
      </c>
    </row>
    <row r="79" spans="1:3" ht="14.25">
      <c r="A79" s="21">
        <v>28</v>
      </c>
      <c r="B79" s="59" t="s">
        <v>45</v>
      </c>
      <c r="C79" s="92">
        <v>95329389</v>
      </c>
    </row>
    <row r="80" spans="1:3" ht="14.25">
      <c r="A80" s="74"/>
      <c r="B80" s="75" t="s">
        <v>19</v>
      </c>
      <c r="C80" s="76">
        <v>0</v>
      </c>
    </row>
    <row r="81" spans="1:3" ht="14.25">
      <c r="A81" s="74"/>
      <c r="B81" s="75" t="s">
        <v>20</v>
      </c>
      <c r="C81" s="76">
        <v>0</v>
      </c>
    </row>
    <row r="82" spans="1:3" ht="14.25">
      <c r="A82" s="74"/>
      <c r="B82" s="75" t="s">
        <v>21</v>
      </c>
      <c r="C82" s="76">
        <v>0</v>
      </c>
    </row>
    <row r="83" spans="1:3" ht="14.25">
      <c r="A83" s="74"/>
      <c r="B83" s="75" t="s">
        <v>22</v>
      </c>
      <c r="C83" s="76">
        <v>0</v>
      </c>
    </row>
    <row r="84" spans="1:3" ht="14.25">
      <c r="A84" s="21">
        <v>29</v>
      </c>
      <c r="B84" s="59" t="s">
        <v>46</v>
      </c>
      <c r="C84" s="92">
        <v>95020285</v>
      </c>
    </row>
    <row r="85" spans="1:3" ht="14.25">
      <c r="A85" s="21">
        <v>30</v>
      </c>
      <c r="B85" s="59" t="s">
        <v>47</v>
      </c>
      <c r="C85" s="73">
        <v>1839</v>
      </c>
    </row>
    <row r="86" spans="1:3" ht="14.25">
      <c r="A86" s="21">
        <v>31</v>
      </c>
      <c r="B86" s="59" t="s">
        <v>48</v>
      </c>
      <c r="C86" s="73">
        <v>1445</v>
      </c>
    </row>
    <row r="87" spans="1:3" ht="14.25">
      <c r="A87" s="21">
        <v>32</v>
      </c>
      <c r="B87" s="59" t="s">
        <v>49</v>
      </c>
      <c r="C87" s="73">
        <v>786</v>
      </c>
    </row>
    <row r="88" spans="1:3" ht="27">
      <c r="A88" s="21">
        <v>33</v>
      </c>
      <c r="B88" s="59" t="s">
        <v>50</v>
      </c>
      <c r="C88" s="73">
        <f>C89+C90+C91+C92</f>
        <v>101</v>
      </c>
    </row>
    <row r="89" spans="1:3" ht="14.25">
      <c r="A89" s="74"/>
      <c r="B89" s="75" t="s">
        <v>19</v>
      </c>
      <c r="C89" s="76">
        <v>86</v>
      </c>
    </row>
    <row r="90" spans="1:3" ht="14.25">
      <c r="A90" s="74"/>
      <c r="B90" s="75" t="s">
        <v>20</v>
      </c>
      <c r="C90" s="76">
        <v>1</v>
      </c>
    </row>
    <row r="91" spans="1:3" ht="14.25">
      <c r="A91" s="74"/>
      <c r="B91" s="75" t="s">
        <v>21</v>
      </c>
      <c r="C91" s="76">
        <v>1</v>
      </c>
    </row>
    <row r="92" spans="1:3" ht="14.25">
      <c r="A92" s="74"/>
      <c r="B92" s="75" t="s">
        <v>22</v>
      </c>
      <c r="C92" s="76">
        <v>13</v>
      </c>
    </row>
    <row r="93" spans="1:3" ht="14.25">
      <c r="A93" s="21">
        <v>34</v>
      </c>
      <c r="B93" s="59" t="s">
        <v>51</v>
      </c>
      <c r="C93" s="73">
        <v>0</v>
      </c>
    </row>
    <row r="94" spans="1:3" ht="14.25">
      <c r="A94" s="74"/>
      <c r="B94" s="75" t="s">
        <v>19</v>
      </c>
      <c r="C94" s="76">
        <v>0</v>
      </c>
    </row>
    <row r="95" spans="1:3" ht="14.25">
      <c r="A95" s="74"/>
      <c r="B95" s="75" t="s">
        <v>20</v>
      </c>
      <c r="C95" s="76">
        <v>0</v>
      </c>
    </row>
    <row r="96" spans="1:3" ht="14.25">
      <c r="A96" s="74"/>
      <c r="B96" s="75" t="s">
        <v>21</v>
      </c>
      <c r="C96" s="76">
        <v>0</v>
      </c>
    </row>
    <row r="97" spans="1:3" ht="14.25">
      <c r="A97" s="74"/>
      <c r="B97" s="75" t="s">
        <v>22</v>
      </c>
      <c r="C97" s="76">
        <v>0</v>
      </c>
    </row>
    <row r="98" spans="1:3" ht="33.75" customHeight="1">
      <c r="A98" s="21">
        <v>35</v>
      </c>
      <c r="B98" s="59" t="s">
        <v>52</v>
      </c>
      <c r="C98" s="73">
        <f>C99+C100+C101+C102</f>
        <v>77</v>
      </c>
    </row>
    <row r="99" spans="1:3" ht="14.25">
      <c r="A99" s="74"/>
      <c r="B99" s="75" t="s">
        <v>19</v>
      </c>
      <c r="C99" s="76">
        <v>65</v>
      </c>
    </row>
    <row r="100" spans="1:3" ht="14.25">
      <c r="A100" s="74"/>
      <c r="B100" s="75" t="s">
        <v>20</v>
      </c>
      <c r="C100" s="76">
        <v>1</v>
      </c>
    </row>
    <row r="101" spans="1:3" ht="14.25">
      <c r="A101" s="74"/>
      <c r="B101" s="75" t="s">
        <v>21</v>
      </c>
      <c r="C101" s="76">
        <v>0</v>
      </c>
    </row>
    <row r="102" spans="1:3" ht="14.25">
      <c r="A102" s="74"/>
      <c r="B102" s="75" t="s">
        <v>22</v>
      </c>
      <c r="C102" s="76">
        <v>11</v>
      </c>
    </row>
    <row r="103" spans="1:3" ht="25.5" customHeight="1">
      <c r="A103" s="21">
        <v>36</v>
      </c>
      <c r="B103" s="59" t="s">
        <v>53</v>
      </c>
      <c r="C103" s="164">
        <v>88</v>
      </c>
    </row>
    <row r="104" spans="1:3" ht="14.25">
      <c r="A104" s="74"/>
      <c r="B104" s="75" t="s">
        <v>19</v>
      </c>
      <c r="C104" s="76">
        <v>0</v>
      </c>
    </row>
    <row r="105" spans="1:3" ht="14.25">
      <c r="A105" s="74"/>
      <c r="B105" s="75" t="s">
        <v>20</v>
      </c>
      <c r="C105" s="76">
        <v>0</v>
      </c>
    </row>
    <row r="106" spans="1:3" ht="14.25">
      <c r="A106" s="74"/>
      <c r="B106" s="75" t="s">
        <v>21</v>
      </c>
      <c r="C106" s="76">
        <v>0</v>
      </c>
    </row>
    <row r="107" spans="1:3" ht="14.25">
      <c r="A107" s="74"/>
      <c r="B107" s="75" t="s">
        <v>22</v>
      </c>
      <c r="C107" s="76">
        <v>0</v>
      </c>
    </row>
    <row r="108" spans="1:3" ht="14.25">
      <c r="A108" s="21">
        <v>37</v>
      </c>
      <c r="B108" s="59" t="s">
        <v>104</v>
      </c>
      <c r="C108" s="73">
        <f>C109+C110+C111+C112</f>
        <v>689</v>
      </c>
    </row>
    <row r="109" spans="1:3" ht="14.25">
      <c r="A109" s="74"/>
      <c r="B109" s="75" t="s">
        <v>19</v>
      </c>
      <c r="C109" s="76">
        <v>440</v>
      </c>
    </row>
    <row r="110" spans="1:3" ht="14.25">
      <c r="A110" s="74"/>
      <c r="B110" s="75" t="s">
        <v>20</v>
      </c>
      <c r="C110" s="76">
        <v>129</v>
      </c>
    </row>
    <row r="111" spans="1:3" ht="14.25">
      <c r="A111" s="74"/>
      <c r="B111" s="75" t="s">
        <v>21</v>
      </c>
      <c r="C111" s="76">
        <v>38</v>
      </c>
    </row>
    <row r="112" spans="1:3" ht="14.25">
      <c r="A112" s="74"/>
      <c r="B112" s="75" t="s">
        <v>22</v>
      </c>
      <c r="C112" s="76">
        <v>82</v>
      </c>
    </row>
    <row r="113" spans="1:3" ht="14.25">
      <c r="A113" s="21">
        <v>38</v>
      </c>
      <c r="B113" s="59" t="s">
        <v>55</v>
      </c>
      <c r="C113" s="73">
        <f>C114+C115+C116+C117</f>
        <v>4344</v>
      </c>
    </row>
    <row r="114" spans="1:3" ht="14.25">
      <c r="A114" s="34"/>
      <c r="B114" s="75" t="s">
        <v>19</v>
      </c>
      <c r="C114" s="76">
        <v>2863</v>
      </c>
    </row>
    <row r="115" spans="1:3" ht="14.25">
      <c r="A115" s="74"/>
      <c r="B115" s="75" t="s">
        <v>20</v>
      </c>
      <c r="C115" s="76">
        <v>1062</v>
      </c>
    </row>
    <row r="116" spans="1:3" ht="14.25">
      <c r="A116" s="74"/>
      <c r="B116" s="75" t="s">
        <v>21</v>
      </c>
      <c r="C116" s="76">
        <v>138</v>
      </c>
    </row>
    <row r="117" spans="1:3" ht="14.25">
      <c r="A117" s="74"/>
      <c r="B117" s="75" t="s">
        <v>22</v>
      </c>
      <c r="C117" s="76">
        <v>281</v>
      </c>
    </row>
    <row r="118" spans="1:3" ht="14.25">
      <c r="A118" s="21">
        <v>39</v>
      </c>
      <c r="B118" s="59" t="s">
        <v>105</v>
      </c>
      <c r="C118" s="73">
        <f>C119+C120+C121+C122</f>
        <v>6432</v>
      </c>
    </row>
    <row r="119" spans="1:3" ht="14.25">
      <c r="A119" s="74"/>
      <c r="B119" s="75" t="s">
        <v>19</v>
      </c>
      <c r="C119" s="76">
        <v>4891</v>
      </c>
    </row>
    <row r="120" spans="1:3" ht="14.25">
      <c r="A120" s="74"/>
      <c r="B120" s="75" t="s">
        <v>20</v>
      </c>
      <c r="C120" s="76">
        <v>401</v>
      </c>
    </row>
    <row r="121" spans="1:3" ht="14.25">
      <c r="A121" s="74"/>
      <c r="B121" s="75" t="s">
        <v>21</v>
      </c>
      <c r="C121" s="76">
        <v>249</v>
      </c>
    </row>
    <row r="122" spans="1:3" ht="14.25">
      <c r="A122" s="74"/>
      <c r="B122" s="75" t="s">
        <v>22</v>
      </c>
      <c r="C122" s="76">
        <v>891</v>
      </c>
    </row>
    <row r="123" spans="1:3" ht="14.25">
      <c r="A123" s="21">
        <v>40</v>
      </c>
      <c r="B123" s="59" t="s">
        <v>57</v>
      </c>
      <c r="C123" s="73">
        <f>C124+C125+C126+C127</f>
        <v>1648</v>
      </c>
    </row>
    <row r="124" spans="1:3" ht="14.25">
      <c r="A124" s="74"/>
      <c r="B124" s="75" t="s">
        <v>19</v>
      </c>
      <c r="C124" s="76">
        <v>1339</v>
      </c>
    </row>
    <row r="125" spans="1:3" ht="14.25">
      <c r="A125" s="74"/>
      <c r="B125" s="75" t="s">
        <v>20</v>
      </c>
      <c r="C125" s="76">
        <v>60</v>
      </c>
    </row>
    <row r="126" spans="1:3" ht="14.25">
      <c r="A126" s="74"/>
      <c r="B126" s="75" t="s">
        <v>21</v>
      </c>
      <c r="C126" s="76">
        <v>36</v>
      </c>
    </row>
    <row r="127" spans="1:3" ht="14.25">
      <c r="A127" s="74"/>
      <c r="B127" s="75" t="s">
        <v>22</v>
      </c>
      <c r="C127" s="76">
        <v>213</v>
      </c>
    </row>
    <row r="128" spans="1:3" ht="14.25">
      <c r="A128" s="21">
        <v>41</v>
      </c>
      <c r="B128" s="59" t="s">
        <v>58</v>
      </c>
      <c r="C128" s="73">
        <f>C129+C130+C131+C132</f>
        <v>7873</v>
      </c>
    </row>
    <row r="129" spans="1:3" ht="14.25">
      <c r="A129" s="80"/>
      <c r="B129" s="75" t="s">
        <v>19</v>
      </c>
      <c r="C129" s="76">
        <v>5691</v>
      </c>
    </row>
    <row r="130" spans="1:3" ht="14.25">
      <c r="A130" s="80"/>
      <c r="B130" s="75" t="s">
        <v>20</v>
      </c>
      <c r="C130" s="76">
        <v>1627</v>
      </c>
    </row>
    <row r="131" spans="1:3" ht="14.25">
      <c r="A131" s="80"/>
      <c r="B131" s="75" t="s">
        <v>21</v>
      </c>
      <c r="C131" s="76">
        <v>94</v>
      </c>
    </row>
    <row r="132" spans="1:3" ht="14.25">
      <c r="A132" s="80"/>
      <c r="B132" s="75" t="s">
        <v>22</v>
      </c>
      <c r="C132" s="76">
        <v>461</v>
      </c>
    </row>
    <row r="133" spans="1:3" ht="14.25">
      <c r="A133" s="21">
        <v>42</v>
      </c>
      <c r="B133" s="59" t="s">
        <v>59</v>
      </c>
      <c r="C133" s="73">
        <f>C134+C135+C136+C137</f>
        <v>872</v>
      </c>
    </row>
    <row r="134" spans="1:3" ht="14.25">
      <c r="A134" s="74"/>
      <c r="B134" s="75" t="s">
        <v>19</v>
      </c>
      <c r="C134" s="76">
        <v>769</v>
      </c>
    </row>
    <row r="135" spans="1:3" ht="14.25">
      <c r="A135" s="74"/>
      <c r="B135" s="75" t="s">
        <v>20</v>
      </c>
      <c r="C135" s="76">
        <v>65</v>
      </c>
    </row>
    <row r="136" spans="1:3" ht="14.25">
      <c r="A136" s="74"/>
      <c r="B136" s="75" t="s">
        <v>21</v>
      </c>
      <c r="C136" s="76">
        <v>13</v>
      </c>
    </row>
    <row r="137" spans="1:3" ht="14.25">
      <c r="A137" s="74"/>
      <c r="B137" s="75" t="s">
        <v>22</v>
      </c>
      <c r="C137" s="76">
        <v>25</v>
      </c>
    </row>
    <row r="138" spans="1:3" ht="14.25">
      <c r="A138" s="21">
        <v>43</v>
      </c>
      <c r="B138" s="59" t="s">
        <v>60</v>
      </c>
      <c r="C138" s="73">
        <v>604</v>
      </c>
    </row>
    <row r="139" spans="1:3" ht="14.25">
      <c r="A139" s="21">
        <v>44</v>
      </c>
      <c r="B139" s="59" t="s">
        <v>61</v>
      </c>
      <c r="C139" s="73">
        <f>C140+C141+C142+C143</f>
        <v>1861</v>
      </c>
    </row>
    <row r="140" spans="1:3" ht="14.25">
      <c r="A140" s="74"/>
      <c r="B140" s="75" t="s">
        <v>19</v>
      </c>
      <c r="C140" s="76">
        <v>1675</v>
      </c>
    </row>
    <row r="141" spans="1:3" ht="14.25">
      <c r="A141" s="74"/>
      <c r="B141" s="75" t="s">
        <v>20</v>
      </c>
      <c r="C141" s="76">
        <v>115</v>
      </c>
    </row>
    <row r="142" spans="1:3" ht="14.25">
      <c r="A142" s="74"/>
      <c r="B142" s="75" t="s">
        <v>21</v>
      </c>
      <c r="C142" s="76">
        <v>22</v>
      </c>
    </row>
    <row r="143" spans="1:3" ht="14.25">
      <c r="A143" s="74"/>
      <c r="B143" s="75" t="s">
        <v>22</v>
      </c>
      <c r="C143" s="76">
        <v>49</v>
      </c>
    </row>
    <row r="144" spans="1:3" ht="14.25">
      <c r="A144" s="21">
        <v>45</v>
      </c>
      <c r="B144" s="59" t="s">
        <v>62</v>
      </c>
      <c r="C144" s="73">
        <f>C145+C146+C147+C148</f>
        <v>13</v>
      </c>
    </row>
    <row r="145" spans="1:3" ht="14.25">
      <c r="A145" s="74"/>
      <c r="B145" s="75" t="s">
        <v>19</v>
      </c>
      <c r="C145" s="76">
        <v>9</v>
      </c>
    </row>
    <row r="146" spans="1:3" ht="14.25">
      <c r="A146" s="74"/>
      <c r="B146" s="75" t="s">
        <v>20</v>
      </c>
      <c r="C146" s="76">
        <v>2</v>
      </c>
    </row>
    <row r="147" spans="1:3" ht="14.25">
      <c r="A147" s="74"/>
      <c r="B147" s="75" t="s">
        <v>21</v>
      </c>
      <c r="C147" s="76">
        <v>0</v>
      </c>
    </row>
    <row r="148" spans="1:3" ht="14.25">
      <c r="A148" s="74"/>
      <c r="B148" s="75" t="s">
        <v>22</v>
      </c>
      <c r="C148" s="76">
        <v>2</v>
      </c>
    </row>
    <row r="149" spans="1:3" ht="12.75">
      <c r="A149" s="21">
        <v>46</v>
      </c>
      <c r="B149" s="59" t="s">
        <v>63</v>
      </c>
      <c r="C149" s="81">
        <v>24</v>
      </c>
    </row>
    <row r="150" spans="1:3" ht="14.25">
      <c r="A150" s="34"/>
      <c r="B150" s="75" t="s">
        <v>19</v>
      </c>
      <c r="C150" s="82">
        <v>0</v>
      </c>
    </row>
    <row r="151" spans="1:3" ht="14.25">
      <c r="A151" s="34"/>
      <c r="B151" s="75" t="s">
        <v>20</v>
      </c>
      <c r="C151" s="82">
        <v>0</v>
      </c>
    </row>
    <row r="152" spans="1:3" ht="14.25">
      <c r="A152" s="34"/>
      <c r="B152" s="75" t="s">
        <v>21</v>
      </c>
      <c r="C152" s="82">
        <v>0</v>
      </c>
    </row>
    <row r="153" spans="1:3" ht="14.25">
      <c r="A153" s="34"/>
      <c r="B153" s="75" t="s">
        <v>22</v>
      </c>
      <c r="C153" s="82">
        <v>0</v>
      </c>
    </row>
    <row r="154" spans="1:3" ht="14.25">
      <c r="A154" s="21">
        <v>47</v>
      </c>
      <c r="B154" s="83" t="s">
        <v>64</v>
      </c>
      <c r="C154" s="73">
        <v>1185</v>
      </c>
    </row>
    <row r="155" spans="1:3" ht="14.25">
      <c r="A155" s="21">
        <v>48</v>
      </c>
      <c r="B155" s="83" t="s">
        <v>65</v>
      </c>
      <c r="C155" s="73">
        <v>1191</v>
      </c>
    </row>
    <row r="156" spans="1:3" ht="14.25">
      <c r="A156" s="21">
        <v>49</v>
      </c>
      <c r="B156" s="59" t="s">
        <v>66</v>
      </c>
      <c r="C156" s="73">
        <v>180816</v>
      </c>
    </row>
    <row r="157" spans="1:3" ht="12.75">
      <c r="A157" s="21">
        <v>50</v>
      </c>
      <c r="B157" s="59" t="s">
        <v>67</v>
      </c>
      <c r="C157" s="84">
        <v>0.75</v>
      </c>
    </row>
    <row r="158" spans="1:3" ht="14.25">
      <c r="A158" s="21">
        <v>51</v>
      </c>
      <c r="B158" s="59" t="s">
        <v>68</v>
      </c>
      <c r="C158" s="92">
        <v>43949</v>
      </c>
    </row>
    <row r="159" spans="1:3" ht="14.25">
      <c r="A159" s="80"/>
      <c r="B159" s="75" t="s">
        <v>19</v>
      </c>
      <c r="C159" s="76">
        <v>0</v>
      </c>
    </row>
    <row r="160" spans="1:3" ht="14.25">
      <c r="A160" s="80"/>
      <c r="B160" s="75" t="s">
        <v>20</v>
      </c>
      <c r="C160" s="76">
        <v>0</v>
      </c>
    </row>
    <row r="161" spans="1:3" ht="14.25">
      <c r="A161" s="80"/>
      <c r="B161" s="75" t="s">
        <v>21</v>
      </c>
      <c r="C161" s="76">
        <v>0</v>
      </c>
    </row>
    <row r="162" spans="1:3" ht="14.25">
      <c r="A162" s="80"/>
      <c r="B162" s="75" t="s">
        <v>22</v>
      </c>
      <c r="C162" s="76">
        <v>0</v>
      </c>
    </row>
    <row r="163" spans="1:3" ht="14.25">
      <c r="A163" s="21">
        <v>52</v>
      </c>
      <c r="B163" s="59" t="s">
        <v>69</v>
      </c>
      <c r="C163" s="73">
        <v>496</v>
      </c>
    </row>
    <row r="164" spans="1:3" ht="14.25">
      <c r="A164" s="74"/>
      <c r="B164" s="75" t="s">
        <v>19</v>
      </c>
      <c r="C164" s="76">
        <v>0</v>
      </c>
    </row>
    <row r="165" spans="1:3" ht="14.25">
      <c r="A165" s="74"/>
      <c r="B165" s="75" t="s">
        <v>20</v>
      </c>
      <c r="C165" s="76">
        <v>0</v>
      </c>
    </row>
    <row r="166" spans="1:3" ht="14.25">
      <c r="A166" s="74"/>
      <c r="B166" s="75" t="s">
        <v>21</v>
      </c>
      <c r="C166" s="76">
        <v>0</v>
      </c>
    </row>
    <row r="167" spans="1:3" ht="14.25">
      <c r="A167" s="74"/>
      <c r="B167" s="75" t="s">
        <v>22</v>
      </c>
      <c r="C167" s="76">
        <v>0</v>
      </c>
    </row>
    <row r="168" spans="1:3" ht="14.25">
      <c r="A168" s="21">
        <v>53</v>
      </c>
      <c r="B168" s="59" t="s">
        <v>70</v>
      </c>
      <c r="C168" s="73">
        <v>1660</v>
      </c>
    </row>
    <row r="169" spans="1:3" ht="14.25">
      <c r="A169" s="74"/>
      <c r="B169" s="75" t="s">
        <v>71</v>
      </c>
      <c r="C169" s="76">
        <v>0</v>
      </c>
    </row>
    <row r="170" spans="1:3" ht="14.25">
      <c r="A170" s="74"/>
      <c r="B170" s="75" t="s">
        <v>72</v>
      </c>
      <c r="C170" s="76">
        <v>0</v>
      </c>
    </row>
    <row r="171" spans="1:3" ht="14.25">
      <c r="A171" s="74"/>
      <c r="B171" s="75" t="s">
        <v>73</v>
      </c>
      <c r="C171" s="76">
        <v>0</v>
      </c>
    </row>
    <row r="172" spans="1:3" ht="14.25">
      <c r="A172" s="74"/>
      <c r="B172" s="75"/>
      <c r="C172" s="76">
        <v>0</v>
      </c>
    </row>
    <row r="173" spans="1:3" ht="14.25">
      <c r="A173" s="21">
        <v>54</v>
      </c>
      <c r="B173" s="59" t="s">
        <v>74</v>
      </c>
      <c r="C173" s="73">
        <v>3964</v>
      </c>
    </row>
    <row r="174" spans="1:3" ht="14.25">
      <c r="A174" s="74"/>
      <c r="B174" s="75" t="s">
        <v>19</v>
      </c>
      <c r="C174" s="76">
        <v>0</v>
      </c>
    </row>
    <row r="175" spans="1:3" ht="14.25">
      <c r="A175" s="74"/>
      <c r="B175" s="75" t="s">
        <v>20</v>
      </c>
      <c r="C175" s="76">
        <v>0</v>
      </c>
    </row>
    <row r="176" spans="1:3" ht="14.25">
      <c r="A176" s="74"/>
      <c r="B176" s="75" t="s">
        <v>21</v>
      </c>
      <c r="C176" s="76">
        <v>0</v>
      </c>
    </row>
    <row r="177" spans="1:3" ht="14.25">
      <c r="A177" s="74"/>
      <c r="B177" s="75" t="s">
        <v>22</v>
      </c>
      <c r="C177" s="76">
        <v>0</v>
      </c>
    </row>
    <row r="178" spans="1:3" ht="14.25">
      <c r="A178" s="21">
        <v>55</v>
      </c>
      <c r="B178" s="59" t="s">
        <v>75</v>
      </c>
      <c r="C178" s="73">
        <v>5512</v>
      </c>
    </row>
    <row r="179" spans="1:3" ht="14.25">
      <c r="A179" s="74"/>
      <c r="B179" s="75" t="s">
        <v>19</v>
      </c>
      <c r="C179" s="76">
        <v>0</v>
      </c>
    </row>
    <row r="180" spans="1:3" ht="14.25">
      <c r="A180" s="74"/>
      <c r="B180" s="75" t="s">
        <v>20</v>
      </c>
      <c r="C180" s="76">
        <v>0</v>
      </c>
    </row>
    <row r="181" spans="1:3" ht="14.25">
      <c r="A181" s="74"/>
      <c r="B181" s="75" t="s">
        <v>21</v>
      </c>
      <c r="C181" s="76">
        <v>0</v>
      </c>
    </row>
    <row r="182" spans="1:3" ht="14.25">
      <c r="A182" s="74"/>
      <c r="B182" s="75" t="s">
        <v>22</v>
      </c>
      <c r="C182" s="76">
        <v>0</v>
      </c>
    </row>
    <row r="183" spans="1:3" ht="27" customHeight="1">
      <c r="A183" s="21">
        <v>56</v>
      </c>
      <c r="B183" s="59" t="s">
        <v>76</v>
      </c>
      <c r="C183" s="96">
        <v>3937</v>
      </c>
    </row>
    <row r="184" spans="1:3" ht="14.25">
      <c r="A184" s="74"/>
      <c r="B184" s="75" t="s">
        <v>19</v>
      </c>
      <c r="C184" s="76">
        <v>0</v>
      </c>
    </row>
    <row r="185" spans="1:3" ht="14.25">
      <c r="A185" s="74"/>
      <c r="B185" s="75" t="s">
        <v>20</v>
      </c>
      <c r="C185" s="76">
        <v>0</v>
      </c>
    </row>
    <row r="186" spans="1:3" ht="14.25">
      <c r="A186" s="74"/>
      <c r="B186" s="75" t="s">
        <v>21</v>
      </c>
      <c r="C186" s="76">
        <v>0</v>
      </c>
    </row>
    <row r="187" spans="1:3" ht="14.25">
      <c r="A187" s="74"/>
      <c r="B187" s="75" t="s">
        <v>22</v>
      </c>
      <c r="C187" s="76">
        <v>0</v>
      </c>
    </row>
    <row r="188" spans="1:3" ht="14.25">
      <c r="A188" s="21">
        <v>57</v>
      </c>
      <c r="B188" s="59" t="s">
        <v>77</v>
      </c>
      <c r="C188" s="73">
        <v>3160</v>
      </c>
    </row>
    <row r="189" spans="1:3" ht="14.25">
      <c r="A189" s="21">
        <v>58</v>
      </c>
      <c r="B189" s="59" t="s">
        <v>78</v>
      </c>
      <c r="C189" s="73">
        <v>3173</v>
      </c>
    </row>
    <row r="190" spans="1:3" ht="14.25">
      <c r="A190" s="21">
        <v>59</v>
      </c>
      <c r="B190" s="59" t="s">
        <v>79</v>
      </c>
      <c r="C190" s="73">
        <v>12283999</v>
      </c>
    </row>
    <row r="191" spans="1:3" ht="12.75">
      <c r="A191" s="21">
        <v>60</v>
      </c>
      <c r="B191" s="59" t="s">
        <v>80</v>
      </c>
      <c r="C191" s="85">
        <f>(3.5*7+4.13*5)/12</f>
        <v>3.7624999999999997</v>
      </c>
    </row>
    <row r="192" spans="1:3" ht="14.25">
      <c r="A192" s="21">
        <v>61</v>
      </c>
      <c r="B192" s="59" t="s">
        <v>81</v>
      </c>
      <c r="C192" s="73">
        <v>42261551</v>
      </c>
    </row>
    <row r="193" spans="1:3" ht="27">
      <c r="A193" s="21">
        <v>62</v>
      </c>
      <c r="B193" s="59" t="s">
        <v>96</v>
      </c>
      <c r="C193" s="73">
        <v>6902228</v>
      </c>
    </row>
    <row r="194" spans="1:3" ht="27">
      <c r="A194" s="21">
        <v>63</v>
      </c>
      <c r="B194" s="59" t="s">
        <v>83</v>
      </c>
      <c r="C194" s="73">
        <v>188</v>
      </c>
    </row>
    <row r="195" spans="1:3" ht="14.25">
      <c r="A195" s="74"/>
      <c r="B195" s="75" t="s">
        <v>19</v>
      </c>
      <c r="C195" s="76">
        <v>0</v>
      </c>
    </row>
    <row r="196" spans="1:3" ht="14.25">
      <c r="A196" s="74"/>
      <c r="B196" s="75" t="s">
        <v>20</v>
      </c>
      <c r="C196" s="76">
        <v>0</v>
      </c>
    </row>
    <row r="197" spans="1:3" ht="14.25">
      <c r="A197" s="74"/>
      <c r="B197" s="75" t="s">
        <v>21</v>
      </c>
      <c r="C197" s="76">
        <v>0</v>
      </c>
    </row>
    <row r="198" spans="1:3" ht="14.25">
      <c r="A198" s="74"/>
      <c r="B198" s="75" t="s">
        <v>22</v>
      </c>
      <c r="C198" s="76">
        <v>0</v>
      </c>
    </row>
    <row r="199" spans="1:3" ht="27">
      <c r="A199" s="21">
        <v>64</v>
      </c>
      <c r="B199" s="59" t="s">
        <v>106</v>
      </c>
      <c r="C199" s="73">
        <v>0</v>
      </c>
    </row>
    <row r="200" spans="1:3" ht="14.25">
      <c r="A200" s="74"/>
      <c r="B200" s="75" t="s">
        <v>19</v>
      </c>
      <c r="C200" s="76">
        <v>0</v>
      </c>
    </row>
    <row r="201" spans="1:3" ht="14.25">
      <c r="A201" s="74"/>
      <c r="B201" s="75" t="s">
        <v>20</v>
      </c>
      <c r="C201" s="76">
        <v>0</v>
      </c>
    </row>
    <row r="202" spans="1:3" ht="14.25">
      <c r="A202" s="74"/>
      <c r="B202" s="75" t="s">
        <v>21</v>
      </c>
      <c r="C202" s="76">
        <v>0</v>
      </c>
    </row>
    <row r="203" spans="1:3" ht="14.25">
      <c r="A203" s="74"/>
      <c r="B203" s="75" t="s">
        <v>22</v>
      </c>
      <c r="C203" s="76">
        <v>0</v>
      </c>
    </row>
    <row r="204" spans="1:3" ht="27">
      <c r="A204" s="21">
        <v>65</v>
      </c>
      <c r="B204" s="59" t="s">
        <v>107</v>
      </c>
      <c r="C204" s="73">
        <v>660806</v>
      </c>
    </row>
    <row r="205" spans="1:3" ht="14.25">
      <c r="A205" s="74"/>
      <c r="B205" s="75" t="s">
        <v>19</v>
      </c>
      <c r="C205" s="76">
        <v>0</v>
      </c>
    </row>
    <row r="206" spans="1:3" ht="14.25">
      <c r="A206" s="74"/>
      <c r="B206" s="75" t="s">
        <v>20</v>
      </c>
      <c r="C206" s="76">
        <v>0</v>
      </c>
    </row>
    <row r="207" spans="1:3" ht="14.25">
      <c r="A207" s="74"/>
      <c r="B207" s="75" t="s">
        <v>21</v>
      </c>
      <c r="C207" s="76">
        <v>0</v>
      </c>
    </row>
    <row r="208" spans="1:3" ht="14.25">
      <c r="A208" s="74"/>
      <c r="B208" s="75" t="s">
        <v>22</v>
      </c>
      <c r="C208" s="86">
        <v>0</v>
      </c>
    </row>
    <row r="211" ht="14.25">
      <c r="C211" s="87"/>
    </row>
    <row r="232" spans="1:3" ht="14.25">
      <c r="A232" s="88"/>
      <c r="B232" s="89"/>
      <c r="C232" s="90"/>
    </row>
    <row r="233" spans="1:3" ht="14.25">
      <c r="A233" s="88"/>
      <c r="B233" s="89"/>
      <c r="C233" s="90"/>
    </row>
    <row r="234" spans="1:3" ht="14.25">
      <c r="A234" s="88"/>
      <c r="B234" s="89"/>
      <c r="C234" s="90"/>
    </row>
    <row r="235" spans="1:3" ht="14.25">
      <c r="A235" s="88"/>
      <c r="B235" s="89"/>
      <c r="C235" s="90"/>
    </row>
    <row r="236" spans="1:3" ht="14.25">
      <c r="A236" s="88"/>
      <c r="B236" s="89"/>
      <c r="C236" s="90"/>
    </row>
    <row r="237" spans="1:3" ht="14.25">
      <c r="A237" s="88"/>
      <c r="B237" s="89"/>
      <c r="C237" s="90"/>
    </row>
    <row r="238" spans="1:3" ht="14.25">
      <c r="A238" s="88"/>
      <c r="B238" s="89"/>
      <c r="C238" s="90"/>
    </row>
    <row r="239" spans="1:3" ht="14.25">
      <c r="A239" s="88"/>
      <c r="B239" s="89"/>
      <c r="C239" s="90"/>
    </row>
    <row r="240" spans="1:3" ht="14.25">
      <c r="A240" s="88"/>
      <c r="B240" s="89"/>
      <c r="C240" s="90"/>
    </row>
  </sheetData>
  <sheetProtection selectLockedCells="1" selectUnlockedCells="1"/>
  <mergeCells count="12">
    <mergeCell ref="A59:A60"/>
    <mergeCell ref="B59:B60"/>
    <mergeCell ref="C59:C60"/>
    <mergeCell ref="A65:A66"/>
    <mergeCell ref="B65:B66"/>
    <mergeCell ref="C65:C66"/>
    <mergeCell ref="A7:A8"/>
    <mergeCell ref="B7:B8"/>
    <mergeCell ref="C7:C8"/>
    <mergeCell ref="A43:A44"/>
    <mergeCell ref="B43:B44"/>
    <mergeCell ref="C43:C44"/>
  </mergeCells>
  <printOptions/>
  <pageMargins left="1.4965277777777777" right="0.3326388888888889" top="0.44999999999999996" bottom="0.3909722222222222" header="0.2125" footer="0.15347222222222223"/>
  <pageSetup horizontalDpi="300" verticalDpi="300" orientation="landscape" scale="77" r:id="rId3"/>
  <headerFooter alignWithMargins="0">
    <oddHeader>&amp;C&amp;A</oddHeader>
    <oddFooter>&amp;CPage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I212"/>
  <sheetViews>
    <sheetView zoomScalePageLayoutView="0" workbookViewId="0" topLeftCell="A31">
      <selection activeCell="C192" sqref="C192"/>
    </sheetView>
  </sheetViews>
  <sheetFormatPr defaultColWidth="9.140625" defaultRowHeight="12.75"/>
  <cols>
    <col min="1" max="1" width="11.00390625" style="0" customWidth="1"/>
    <col min="2" max="2" width="5.140625" style="0" customWidth="1"/>
    <col min="3" max="3" width="60.00390625" style="0" customWidth="1"/>
    <col min="4" max="4" width="11.8515625" style="0" bestFit="1" customWidth="1"/>
    <col min="5" max="5" width="11.140625" style="0" customWidth="1"/>
    <col min="6" max="6" width="10.140625" style="0" bestFit="1" customWidth="1"/>
    <col min="7" max="7" width="16.421875" style="0" bestFit="1" customWidth="1"/>
    <col min="8" max="8" width="12.7109375" style="0" customWidth="1"/>
    <col min="9" max="9" width="32.00390625" style="0" customWidth="1"/>
  </cols>
  <sheetData>
    <row r="2" ht="15.75" customHeight="1"/>
    <row r="3" ht="12.75">
      <c r="C3" t="s">
        <v>98</v>
      </c>
    </row>
    <row r="4" ht="12.75">
      <c r="C4" t="s">
        <v>165</v>
      </c>
    </row>
    <row r="5" ht="12.75">
      <c r="C5" t="s">
        <v>166</v>
      </c>
    </row>
    <row r="6" ht="12.75">
      <c r="C6" t="s">
        <v>101</v>
      </c>
    </row>
    <row r="7" spans="1:9" ht="28.5">
      <c r="A7" s="265" t="s">
        <v>167</v>
      </c>
      <c r="B7" s="265" t="s">
        <v>2</v>
      </c>
      <c r="C7" s="265" t="s">
        <v>3</v>
      </c>
      <c r="D7" s="265" t="s">
        <v>168</v>
      </c>
      <c r="E7" s="265" t="s">
        <v>169</v>
      </c>
      <c r="F7" s="265" t="s">
        <v>170</v>
      </c>
      <c r="G7" s="265" t="s">
        <v>171</v>
      </c>
      <c r="H7" s="265" t="s">
        <v>172</v>
      </c>
      <c r="I7" s="265" t="s">
        <v>173</v>
      </c>
    </row>
    <row r="8" spans="1:9" ht="14.25">
      <c r="A8" s="266" t="s">
        <v>174</v>
      </c>
      <c r="B8" s="266">
        <v>6</v>
      </c>
      <c r="C8" s="266" t="s">
        <v>18</v>
      </c>
      <c r="D8" s="267">
        <v>78649</v>
      </c>
      <c r="E8" s="268">
        <v>78919</v>
      </c>
      <c r="F8" s="268">
        <v>79308</v>
      </c>
      <c r="G8" s="267">
        <f>SUM(G9:G12)</f>
        <v>79762</v>
      </c>
      <c r="H8" s="267">
        <f>G8</f>
        <v>79762</v>
      </c>
      <c r="I8" s="269" t="s">
        <v>175</v>
      </c>
    </row>
    <row r="9" spans="1:9" ht="14.25">
      <c r="A9" s="269" t="s">
        <v>174</v>
      </c>
      <c r="B9" s="269"/>
      <c r="C9" s="269" t="s">
        <v>19</v>
      </c>
      <c r="D9" s="270">
        <v>71818</v>
      </c>
      <c r="E9" s="271">
        <v>72081</v>
      </c>
      <c r="F9" s="271">
        <v>72468</v>
      </c>
      <c r="G9" s="270">
        <v>72914</v>
      </c>
      <c r="H9" s="270">
        <f aca="true" t="shared" si="0" ref="H9:H72">D9+E9+F9+G9</f>
        <v>289281</v>
      </c>
      <c r="I9" s="269" t="s">
        <v>175</v>
      </c>
    </row>
    <row r="10" spans="1:9" ht="14.25">
      <c r="A10" s="269" t="s">
        <v>174</v>
      </c>
      <c r="B10" s="269"/>
      <c r="C10" s="269" t="s">
        <v>20</v>
      </c>
      <c r="D10" s="270">
        <v>2536</v>
      </c>
      <c r="E10" s="271">
        <v>2536</v>
      </c>
      <c r="F10" s="271">
        <v>2539</v>
      </c>
      <c r="G10" s="270">
        <v>2546</v>
      </c>
      <c r="H10" s="270">
        <f t="shared" si="0"/>
        <v>10157</v>
      </c>
      <c r="I10" s="269" t="s">
        <v>175</v>
      </c>
    </row>
    <row r="11" spans="1:9" ht="14.25">
      <c r="A11" s="269" t="s">
        <v>174</v>
      </c>
      <c r="B11" s="269"/>
      <c r="C11" s="269" t="s">
        <v>21</v>
      </c>
      <c r="D11" s="270">
        <v>933</v>
      </c>
      <c r="E11" s="271">
        <v>930</v>
      </c>
      <c r="F11" s="271">
        <v>933</v>
      </c>
      <c r="G11" s="270">
        <v>931</v>
      </c>
      <c r="H11" s="270">
        <f t="shared" si="0"/>
        <v>3727</v>
      </c>
      <c r="I11" s="269" t="s">
        <v>175</v>
      </c>
    </row>
    <row r="12" spans="1:9" ht="14.25">
      <c r="A12" s="269" t="s">
        <v>174</v>
      </c>
      <c r="B12" s="269"/>
      <c r="C12" s="269" t="s">
        <v>22</v>
      </c>
      <c r="D12" s="270">
        <v>3362</v>
      </c>
      <c r="E12" s="271">
        <v>3372</v>
      </c>
      <c r="F12" s="271">
        <v>3368</v>
      </c>
      <c r="G12" s="270">
        <v>3371</v>
      </c>
      <c r="H12" s="270">
        <f t="shared" si="0"/>
        <v>13473</v>
      </c>
      <c r="I12" s="269" t="s">
        <v>175</v>
      </c>
    </row>
    <row r="13" spans="1:9" ht="14.25">
      <c r="A13" s="266" t="s">
        <v>174</v>
      </c>
      <c r="B13" s="266">
        <v>7</v>
      </c>
      <c r="C13" s="266" t="s">
        <v>23</v>
      </c>
      <c r="D13" s="267">
        <v>296</v>
      </c>
      <c r="E13" s="268">
        <v>314</v>
      </c>
      <c r="F13" s="268">
        <v>423</v>
      </c>
      <c r="G13" s="267">
        <f>SUM(G14:G17)</f>
        <v>206</v>
      </c>
      <c r="H13" s="267">
        <f t="shared" si="0"/>
        <v>1239</v>
      </c>
      <c r="I13" s="269" t="s">
        <v>176</v>
      </c>
    </row>
    <row r="14" spans="1:9" ht="14.25">
      <c r="A14" s="269" t="s">
        <v>174</v>
      </c>
      <c r="B14" s="269"/>
      <c r="C14" s="269" t="s">
        <v>19</v>
      </c>
      <c r="D14" s="270">
        <v>274</v>
      </c>
      <c r="E14" s="271">
        <v>256</v>
      </c>
      <c r="F14" s="271">
        <v>401</v>
      </c>
      <c r="G14" s="270">
        <v>191</v>
      </c>
      <c r="H14" s="270">
        <f t="shared" si="0"/>
        <v>1122</v>
      </c>
      <c r="I14" s="269" t="s">
        <v>176</v>
      </c>
    </row>
    <row r="15" spans="1:9" ht="14.25">
      <c r="A15" s="269" t="s">
        <v>174</v>
      </c>
      <c r="B15" s="269"/>
      <c r="C15" s="269" t="s">
        <v>20</v>
      </c>
      <c r="D15" s="270">
        <v>1</v>
      </c>
      <c r="E15" s="271">
        <v>0</v>
      </c>
      <c r="F15" s="271">
        <v>1</v>
      </c>
      <c r="G15" s="270">
        <v>1</v>
      </c>
      <c r="H15" s="270">
        <f t="shared" si="0"/>
        <v>3</v>
      </c>
      <c r="I15" s="269" t="s">
        <v>176</v>
      </c>
    </row>
    <row r="16" spans="1:9" ht="14.25">
      <c r="A16" s="269" t="s">
        <v>174</v>
      </c>
      <c r="B16" s="269"/>
      <c r="C16" s="269" t="s">
        <v>21</v>
      </c>
      <c r="D16" s="270">
        <v>3</v>
      </c>
      <c r="E16" s="271">
        <v>7</v>
      </c>
      <c r="F16" s="271">
        <v>8</v>
      </c>
      <c r="G16" s="270">
        <v>4</v>
      </c>
      <c r="H16" s="270">
        <f t="shared" si="0"/>
        <v>22</v>
      </c>
      <c r="I16" s="269" t="s">
        <v>176</v>
      </c>
    </row>
    <row r="17" spans="1:9" ht="14.25">
      <c r="A17" s="269" t="s">
        <v>174</v>
      </c>
      <c r="B17" s="269"/>
      <c r="C17" s="269" t="s">
        <v>22</v>
      </c>
      <c r="D17" s="270">
        <v>18</v>
      </c>
      <c r="E17" s="271">
        <v>51</v>
      </c>
      <c r="F17" s="271">
        <v>13</v>
      </c>
      <c r="G17" s="270">
        <v>10</v>
      </c>
      <c r="H17" s="270">
        <f t="shared" si="0"/>
        <v>92</v>
      </c>
      <c r="I17" s="269" t="s">
        <v>176</v>
      </c>
    </row>
    <row r="18" spans="1:9" ht="14.25">
      <c r="A18" s="266" t="s">
        <v>174</v>
      </c>
      <c r="B18" s="266">
        <v>51</v>
      </c>
      <c r="C18" s="266" t="s">
        <v>68</v>
      </c>
      <c r="D18" s="267">
        <v>44089</v>
      </c>
      <c r="E18" s="268">
        <v>32</v>
      </c>
      <c r="F18" s="268">
        <v>44452</v>
      </c>
      <c r="G18" s="267">
        <f>SUM(G19:G22)</f>
        <v>44738</v>
      </c>
      <c r="H18" s="267">
        <f>G18</f>
        <v>44738</v>
      </c>
      <c r="I18" s="269" t="s">
        <v>175</v>
      </c>
    </row>
    <row r="19" spans="1:9" ht="14.25">
      <c r="A19" s="269" t="s">
        <v>174</v>
      </c>
      <c r="B19" s="269"/>
      <c r="C19" s="269" t="s">
        <v>19</v>
      </c>
      <c r="D19" s="270">
        <v>38922</v>
      </c>
      <c r="E19" s="271">
        <v>0</v>
      </c>
      <c r="F19" s="271">
        <v>39283</v>
      </c>
      <c r="G19" s="270">
        <v>39571</v>
      </c>
      <c r="H19" s="270">
        <f t="shared" si="0"/>
        <v>117776</v>
      </c>
      <c r="I19" s="269" t="s">
        <v>175</v>
      </c>
    </row>
    <row r="20" spans="1:9" ht="14.25">
      <c r="A20" s="269" t="s">
        <v>174</v>
      </c>
      <c r="B20" s="269"/>
      <c r="C20" s="269" t="s">
        <v>20</v>
      </c>
      <c r="D20" s="270">
        <v>2474</v>
      </c>
      <c r="E20" s="271">
        <v>16</v>
      </c>
      <c r="F20" s="271">
        <v>2478</v>
      </c>
      <c r="G20" s="270">
        <v>2482</v>
      </c>
      <c r="H20" s="270">
        <f t="shared" si="0"/>
        <v>7450</v>
      </c>
      <c r="I20" s="269" t="s">
        <v>175</v>
      </c>
    </row>
    <row r="21" spans="1:9" ht="14.25">
      <c r="A21" s="269" t="s">
        <v>174</v>
      </c>
      <c r="B21" s="269"/>
      <c r="C21" s="269" t="s">
        <v>21</v>
      </c>
      <c r="D21" s="270">
        <v>446</v>
      </c>
      <c r="E21" s="271">
        <v>10</v>
      </c>
      <c r="F21" s="271">
        <v>445</v>
      </c>
      <c r="G21" s="270">
        <v>442</v>
      </c>
      <c r="H21" s="270">
        <f t="shared" si="0"/>
        <v>1343</v>
      </c>
      <c r="I21" s="269" t="s">
        <v>175</v>
      </c>
    </row>
    <row r="22" spans="1:9" ht="14.25">
      <c r="A22" s="269" t="s">
        <v>174</v>
      </c>
      <c r="B22" s="269"/>
      <c r="C22" s="269" t="s">
        <v>22</v>
      </c>
      <c r="D22" s="270">
        <v>2247</v>
      </c>
      <c r="E22" s="271">
        <v>6</v>
      </c>
      <c r="F22" s="271">
        <v>2246</v>
      </c>
      <c r="G22" s="270">
        <v>2243</v>
      </c>
      <c r="H22" s="270">
        <f t="shared" si="0"/>
        <v>6742</v>
      </c>
      <c r="I22" s="269" t="s">
        <v>175</v>
      </c>
    </row>
    <row r="23" spans="1:9" ht="14.25">
      <c r="A23" s="266" t="s">
        <v>174</v>
      </c>
      <c r="B23" s="266">
        <v>52</v>
      </c>
      <c r="C23" s="266" t="s">
        <v>69</v>
      </c>
      <c r="D23" s="267">
        <v>128</v>
      </c>
      <c r="E23" s="268">
        <v>126</v>
      </c>
      <c r="F23" s="268">
        <v>161</v>
      </c>
      <c r="G23" s="267">
        <f>SUM(G24:G27)</f>
        <v>82</v>
      </c>
      <c r="H23" s="267">
        <f t="shared" si="0"/>
        <v>497</v>
      </c>
      <c r="I23" s="269" t="s">
        <v>176</v>
      </c>
    </row>
    <row r="24" spans="1:9" ht="14.25">
      <c r="A24" s="269" t="s">
        <v>174</v>
      </c>
      <c r="B24" s="269"/>
      <c r="C24" s="269" t="s">
        <v>19</v>
      </c>
      <c r="D24" s="270">
        <v>107</v>
      </c>
      <c r="E24" s="271">
        <v>106</v>
      </c>
      <c r="F24" s="271">
        <v>131</v>
      </c>
      <c r="G24" s="270">
        <v>74</v>
      </c>
      <c r="H24" s="270">
        <f t="shared" si="0"/>
        <v>418</v>
      </c>
      <c r="I24" s="269" t="s">
        <v>176</v>
      </c>
    </row>
    <row r="25" spans="1:9" ht="14.25">
      <c r="A25" s="269" t="s">
        <v>174</v>
      </c>
      <c r="B25" s="269"/>
      <c r="C25" s="269" t="s">
        <v>20</v>
      </c>
      <c r="D25" s="270">
        <v>1</v>
      </c>
      <c r="E25" s="271">
        <v>5</v>
      </c>
      <c r="F25" s="271">
        <v>1</v>
      </c>
      <c r="G25" s="270">
        <v>0</v>
      </c>
      <c r="H25" s="270">
        <f t="shared" si="0"/>
        <v>7</v>
      </c>
      <c r="I25" s="269" t="s">
        <v>176</v>
      </c>
    </row>
    <row r="26" spans="1:9" ht="14.25">
      <c r="A26" s="269" t="s">
        <v>174</v>
      </c>
      <c r="B26" s="269"/>
      <c r="C26" s="269" t="s">
        <v>21</v>
      </c>
      <c r="D26" s="270">
        <v>3</v>
      </c>
      <c r="E26" s="271">
        <v>3</v>
      </c>
      <c r="F26" s="271">
        <v>13</v>
      </c>
      <c r="G26" s="270">
        <v>1</v>
      </c>
      <c r="H26" s="270">
        <f t="shared" si="0"/>
        <v>20</v>
      </c>
      <c r="I26" s="269" t="s">
        <v>176</v>
      </c>
    </row>
    <row r="27" spans="1:9" ht="14.25">
      <c r="A27" s="269" t="s">
        <v>174</v>
      </c>
      <c r="B27" s="269"/>
      <c r="C27" s="269" t="s">
        <v>22</v>
      </c>
      <c r="D27" s="270">
        <v>17</v>
      </c>
      <c r="E27" s="271">
        <v>12</v>
      </c>
      <c r="F27" s="271">
        <v>16</v>
      </c>
      <c r="G27" s="270">
        <v>7</v>
      </c>
      <c r="H27" s="270">
        <f t="shared" si="0"/>
        <v>52</v>
      </c>
      <c r="I27" s="269" t="s">
        <v>176</v>
      </c>
    </row>
    <row r="28" spans="1:9" ht="14.25">
      <c r="A28" s="272" t="s">
        <v>177</v>
      </c>
      <c r="B28" s="272">
        <v>54</v>
      </c>
      <c r="C28" s="272" t="s">
        <v>74</v>
      </c>
      <c r="D28" s="273">
        <v>991</v>
      </c>
      <c r="E28" s="274">
        <v>558</v>
      </c>
      <c r="F28" s="274">
        <v>1345</v>
      </c>
      <c r="G28" s="273">
        <f>SUM(G29:G32)</f>
        <v>1128</v>
      </c>
      <c r="H28" s="273">
        <f t="shared" si="0"/>
        <v>4022</v>
      </c>
      <c r="I28" s="275" t="s">
        <v>178</v>
      </c>
    </row>
    <row r="29" spans="1:9" ht="14.25">
      <c r="A29" s="275" t="s">
        <v>177</v>
      </c>
      <c r="B29" s="275"/>
      <c r="C29" s="275" t="s">
        <v>19</v>
      </c>
      <c r="D29" s="276">
        <v>904</v>
      </c>
      <c r="E29" s="277">
        <v>518</v>
      </c>
      <c r="F29" s="277">
        <v>1259</v>
      </c>
      <c r="G29" s="276">
        <v>22</v>
      </c>
      <c r="H29" s="276">
        <f t="shared" si="0"/>
        <v>2703</v>
      </c>
      <c r="I29" s="275" t="s">
        <v>178</v>
      </c>
    </row>
    <row r="30" spans="1:9" ht="14.25">
      <c r="A30" s="275" t="s">
        <v>177</v>
      </c>
      <c r="B30" s="275"/>
      <c r="C30" s="275" t="s">
        <v>20</v>
      </c>
      <c r="D30" s="276">
        <v>24</v>
      </c>
      <c r="E30" s="277">
        <v>28</v>
      </c>
      <c r="F30" s="277">
        <v>15</v>
      </c>
      <c r="G30" s="276">
        <v>1044</v>
      </c>
      <c r="H30" s="276">
        <f t="shared" si="0"/>
        <v>1111</v>
      </c>
      <c r="I30" s="275" t="s">
        <v>178</v>
      </c>
    </row>
    <row r="31" spans="1:9" ht="14.25">
      <c r="A31" s="275" t="s">
        <v>177</v>
      </c>
      <c r="B31" s="275"/>
      <c r="C31" s="275" t="s">
        <v>21</v>
      </c>
      <c r="D31" s="276">
        <v>10</v>
      </c>
      <c r="E31" s="277">
        <v>5</v>
      </c>
      <c r="F31" s="277">
        <v>8</v>
      </c>
      <c r="G31" s="276">
        <v>5</v>
      </c>
      <c r="H31" s="276">
        <f t="shared" si="0"/>
        <v>28</v>
      </c>
      <c r="I31" s="275" t="s">
        <v>178</v>
      </c>
    </row>
    <row r="32" spans="1:9" ht="14.25">
      <c r="A32" s="275" t="s">
        <v>177</v>
      </c>
      <c r="B32" s="275"/>
      <c r="C32" s="275" t="s">
        <v>22</v>
      </c>
      <c r="D32" s="276">
        <v>53</v>
      </c>
      <c r="E32" s="277">
        <v>7</v>
      </c>
      <c r="F32" s="277">
        <v>63</v>
      </c>
      <c r="G32" s="276">
        <v>57</v>
      </c>
      <c r="H32" s="276">
        <f t="shared" si="0"/>
        <v>180</v>
      </c>
      <c r="I32" s="275" t="s">
        <v>178</v>
      </c>
    </row>
    <row r="33" spans="1:9" ht="14.25">
      <c r="A33" s="272" t="s">
        <v>177</v>
      </c>
      <c r="B33" s="272">
        <v>55</v>
      </c>
      <c r="C33" s="272" t="s">
        <v>75</v>
      </c>
      <c r="D33" s="273">
        <v>991</v>
      </c>
      <c r="E33" s="274">
        <v>558</v>
      </c>
      <c r="F33" s="274">
        <v>1345</v>
      </c>
      <c r="G33" s="273">
        <f>SUM(G34:G37)</f>
        <v>1128</v>
      </c>
      <c r="H33" s="273">
        <f t="shared" si="0"/>
        <v>4022</v>
      </c>
      <c r="I33" s="275" t="s">
        <v>178</v>
      </c>
    </row>
    <row r="34" spans="1:9" ht="14.25">
      <c r="A34" s="275" t="s">
        <v>177</v>
      </c>
      <c r="B34" s="275"/>
      <c r="C34" s="275" t="s">
        <v>19</v>
      </c>
      <c r="D34" s="276">
        <v>904</v>
      </c>
      <c r="E34" s="277">
        <v>518</v>
      </c>
      <c r="F34" s="277">
        <v>1259</v>
      </c>
      <c r="G34" s="276">
        <v>22</v>
      </c>
      <c r="H34" s="276">
        <f t="shared" si="0"/>
        <v>2703</v>
      </c>
      <c r="I34" s="275" t="s">
        <v>178</v>
      </c>
    </row>
    <row r="35" spans="1:9" ht="14.25">
      <c r="A35" s="275" t="s">
        <v>177</v>
      </c>
      <c r="B35" s="275"/>
      <c r="C35" s="275" t="s">
        <v>20</v>
      </c>
      <c r="D35" s="276">
        <v>24</v>
      </c>
      <c r="E35" s="277">
        <v>28</v>
      </c>
      <c r="F35" s="277">
        <v>15</v>
      </c>
      <c r="G35" s="276">
        <v>1044</v>
      </c>
      <c r="H35" s="276">
        <f t="shared" si="0"/>
        <v>1111</v>
      </c>
      <c r="I35" s="275" t="s">
        <v>178</v>
      </c>
    </row>
    <row r="36" spans="1:9" ht="14.25">
      <c r="A36" s="275" t="s">
        <v>177</v>
      </c>
      <c r="B36" s="275"/>
      <c r="C36" s="275" t="s">
        <v>21</v>
      </c>
      <c r="D36" s="276">
        <v>10</v>
      </c>
      <c r="E36" s="277">
        <v>5</v>
      </c>
      <c r="F36" s="277">
        <v>8</v>
      </c>
      <c r="G36" s="276">
        <v>5</v>
      </c>
      <c r="H36" s="276">
        <f t="shared" si="0"/>
        <v>28</v>
      </c>
      <c r="I36" s="275" t="s">
        <v>178</v>
      </c>
    </row>
    <row r="37" spans="1:9" ht="14.25">
      <c r="A37" s="275" t="s">
        <v>177</v>
      </c>
      <c r="B37" s="275"/>
      <c r="C37" s="275" t="s">
        <v>22</v>
      </c>
      <c r="D37" s="276">
        <v>53</v>
      </c>
      <c r="E37" s="277">
        <v>7</v>
      </c>
      <c r="F37" s="277">
        <v>63</v>
      </c>
      <c r="G37" s="276">
        <v>57</v>
      </c>
      <c r="H37" s="276">
        <f t="shared" si="0"/>
        <v>180</v>
      </c>
      <c r="I37" s="275" t="s">
        <v>178</v>
      </c>
    </row>
    <row r="38" spans="1:9" ht="28.5">
      <c r="A38" s="272" t="s">
        <v>177</v>
      </c>
      <c r="B38" s="272">
        <v>56</v>
      </c>
      <c r="C38" s="278" t="s">
        <v>76</v>
      </c>
      <c r="D38" s="273">
        <v>743.25</v>
      </c>
      <c r="E38" s="274">
        <v>418.5</v>
      </c>
      <c r="F38" s="274">
        <v>1008.75</v>
      </c>
      <c r="G38" s="273">
        <f>SUM(G39:G42)</f>
        <v>846</v>
      </c>
      <c r="H38" s="273">
        <f t="shared" si="0"/>
        <v>3016.5</v>
      </c>
      <c r="I38" s="275" t="s">
        <v>178</v>
      </c>
    </row>
    <row r="39" spans="1:9" ht="14.25">
      <c r="A39" s="275" t="s">
        <v>177</v>
      </c>
      <c r="B39" s="275"/>
      <c r="C39" s="275" t="s">
        <v>19</v>
      </c>
      <c r="D39" s="276">
        <v>678</v>
      </c>
      <c r="E39" s="277">
        <v>388.5</v>
      </c>
      <c r="F39" s="277">
        <v>944.25</v>
      </c>
      <c r="G39" s="276">
        <v>17</v>
      </c>
      <c r="H39" s="276">
        <f t="shared" si="0"/>
        <v>2027.75</v>
      </c>
      <c r="I39" s="275" t="s">
        <v>178</v>
      </c>
    </row>
    <row r="40" spans="1:9" ht="14.25">
      <c r="A40" s="275" t="s">
        <v>177</v>
      </c>
      <c r="B40" s="275"/>
      <c r="C40" s="275" t="s">
        <v>20</v>
      </c>
      <c r="D40" s="276">
        <v>18</v>
      </c>
      <c r="E40" s="277">
        <v>21</v>
      </c>
      <c r="F40" s="277">
        <v>11.25</v>
      </c>
      <c r="G40" s="276">
        <v>783</v>
      </c>
      <c r="H40" s="276">
        <f t="shared" si="0"/>
        <v>833.25</v>
      </c>
      <c r="I40" s="275" t="s">
        <v>178</v>
      </c>
    </row>
    <row r="41" spans="1:9" ht="14.25">
      <c r="A41" s="275" t="s">
        <v>177</v>
      </c>
      <c r="B41" s="275"/>
      <c r="C41" s="275" t="s">
        <v>21</v>
      </c>
      <c r="D41" s="276">
        <v>7.5</v>
      </c>
      <c r="E41" s="277">
        <v>3.75</v>
      </c>
      <c r="F41" s="277">
        <v>6</v>
      </c>
      <c r="G41" s="276">
        <v>3</v>
      </c>
      <c r="H41" s="276">
        <f t="shared" si="0"/>
        <v>20.25</v>
      </c>
      <c r="I41" s="275" t="s">
        <v>178</v>
      </c>
    </row>
    <row r="42" spans="1:9" ht="14.25">
      <c r="A42" s="275" t="s">
        <v>177</v>
      </c>
      <c r="B42" s="275"/>
      <c r="C42" s="275" t="s">
        <v>22</v>
      </c>
      <c r="D42" s="276">
        <v>39.75</v>
      </c>
      <c r="E42" s="277">
        <v>5.25</v>
      </c>
      <c r="F42" s="277">
        <v>47.25</v>
      </c>
      <c r="G42" s="276">
        <v>43</v>
      </c>
      <c r="H42" s="276">
        <f t="shared" si="0"/>
        <v>135.25</v>
      </c>
      <c r="I42" s="275" t="s">
        <v>178</v>
      </c>
    </row>
    <row r="43" spans="1:9" ht="14.25">
      <c r="A43" s="272" t="s">
        <v>177</v>
      </c>
      <c r="B43" s="272">
        <v>57</v>
      </c>
      <c r="C43" s="272" t="s">
        <v>77</v>
      </c>
      <c r="D43" s="273">
        <v>743.25</v>
      </c>
      <c r="E43" s="274">
        <v>418.5</v>
      </c>
      <c r="F43" s="274">
        <v>1008.75</v>
      </c>
      <c r="G43" s="273">
        <v>846</v>
      </c>
      <c r="H43" s="273">
        <f t="shared" si="0"/>
        <v>3016.5</v>
      </c>
      <c r="I43" s="275" t="s">
        <v>178</v>
      </c>
    </row>
    <row r="44" spans="1:9" ht="14.25">
      <c r="A44" s="272" t="s">
        <v>177</v>
      </c>
      <c r="B44" s="272">
        <v>58</v>
      </c>
      <c r="C44" s="272" t="s">
        <v>78</v>
      </c>
      <c r="D44" s="273">
        <v>743.25</v>
      </c>
      <c r="E44" s="274">
        <v>418.5</v>
      </c>
      <c r="F44" s="274">
        <v>1008.75</v>
      </c>
      <c r="G44" s="273">
        <v>846</v>
      </c>
      <c r="H44" s="273">
        <f t="shared" si="0"/>
        <v>3016.5</v>
      </c>
      <c r="I44" s="275" t="s">
        <v>178</v>
      </c>
    </row>
    <row r="45" spans="1:9" ht="14.25">
      <c r="A45" s="279" t="s">
        <v>179</v>
      </c>
      <c r="B45" s="279">
        <v>8</v>
      </c>
      <c r="C45" s="279" t="s">
        <v>24</v>
      </c>
      <c r="D45" s="280">
        <v>80056</v>
      </c>
      <c r="E45" s="281">
        <v>80315</v>
      </c>
      <c r="F45" s="281">
        <v>80711</v>
      </c>
      <c r="G45" s="280">
        <f>SUM(G46:G49)</f>
        <v>81165</v>
      </c>
      <c r="H45" s="280">
        <f aca="true" t="shared" si="1" ref="H45:H50">G45</f>
        <v>81165</v>
      </c>
      <c r="I45" s="282" t="s">
        <v>175</v>
      </c>
    </row>
    <row r="46" spans="1:9" ht="14.25">
      <c r="A46" s="282" t="s">
        <v>179</v>
      </c>
      <c r="B46" s="282"/>
      <c r="C46" s="282" t="s">
        <v>19</v>
      </c>
      <c r="D46" s="283">
        <v>71660</v>
      </c>
      <c r="E46" s="284">
        <v>71920</v>
      </c>
      <c r="F46" s="284">
        <v>72307</v>
      </c>
      <c r="G46" s="283">
        <v>72745</v>
      </c>
      <c r="H46" s="280">
        <f t="shared" si="1"/>
        <v>72745</v>
      </c>
      <c r="I46" s="282" t="s">
        <v>175</v>
      </c>
    </row>
    <row r="47" spans="1:9" ht="14.25">
      <c r="A47" s="282" t="s">
        <v>179</v>
      </c>
      <c r="B47" s="282"/>
      <c r="C47" s="282" t="s">
        <v>20</v>
      </c>
      <c r="D47" s="283">
        <v>2752</v>
      </c>
      <c r="E47" s="284">
        <v>2752</v>
      </c>
      <c r="F47" s="284">
        <v>2756</v>
      </c>
      <c r="G47" s="283">
        <v>2766</v>
      </c>
      <c r="H47" s="280">
        <f t="shared" si="1"/>
        <v>2766</v>
      </c>
      <c r="I47" s="282" t="s">
        <v>175</v>
      </c>
    </row>
    <row r="48" spans="1:9" ht="14.25">
      <c r="A48" s="282" t="s">
        <v>179</v>
      </c>
      <c r="B48" s="282"/>
      <c r="C48" s="282" t="s">
        <v>21</v>
      </c>
      <c r="D48" s="283">
        <v>2014</v>
      </c>
      <c r="E48" s="284">
        <v>2006</v>
      </c>
      <c r="F48" s="284">
        <v>2008</v>
      </c>
      <c r="G48" s="283">
        <v>2011</v>
      </c>
      <c r="H48" s="280">
        <f t="shared" si="1"/>
        <v>2011</v>
      </c>
      <c r="I48" s="282" t="s">
        <v>175</v>
      </c>
    </row>
    <row r="49" spans="1:9" ht="14.25">
      <c r="A49" s="282" t="s">
        <v>179</v>
      </c>
      <c r="B49" s="282"/>
      <c r="C49" s="282" t="s">
        <v>22</v>
      </c>
      <c r="D49" s="283">
        <v>3630</v>
      </c>
      <c r="E49" s="284">
        <v>3637</v>
      </c>
      <c r="F49" s="284">
        <v>3640</v>
      </c>
      <c r="G49" s="283">
        <v>3643</v>
      </c>
      <c r="H49" s="280">
        <f t="shared" si="1"/>
        <v>3643</v>
      </c>
      <c r="I49" s="282" t="s">
        <v>175</v>
      </c>
    </row>
    <row r="50" spans="1:9" ht="14.25">
      <c r="A50" s="279" t="s">
        <v>179</v>
      </c>
      <c r="B50" s="279">
        <v>9</v>
      </c>
      <c r="C50" s="279" t="s">
        <v>25</v>
      </c>
      <c r="D50" s="280">
        <v>32</v>
      </c>
      <c r="E50" s="281">
        <v>32</v>
      </c>
      <c r="F50" s="281">
        <v>32</v>
      </c>
      <c r="G50" s="280">
        <v>167</v>
      </c>
      <c r="H50" s="280">
        <f t="shared" si="1"/>
        <v>167</v>
      </c>
      <c r="I50" s="282" t="s">
        <v>175</v>
      </c>
    </row>
    <row r="51" spans="1:9" ht="14.25">
      <c r="A51" s="279" t="s">
        <v>179</v>
      </c>
      <c r="B51" s="279">
        <v>10</v>
      </c>
      <c r="C51" s="279" t="s">
        <v>102</v>
      </c>
      <c r="D51" s="280">
        <v>296</v>
      </c>
      <c r="E51" s="281">
        <v>314</v>
      </c>
      <c r="F51" s="281">
        <v>423</v>
      </c>
      <c r="G51" s="280">
        <v>206</v>
      </c>
      <c r="H51" s="280">
        <f t="shared" si="0"/>
        <v>1239</v>
      </c>
      <c r="I51" s="282" t="s">
        <v>176</v>
      </c>
    </row>
    <row r="52" spans="1:9" ht="14.25">
      <c r="A52" s="279" t="s">
        <v>179</v>
      </c>
      <c r="B52" s="279">
        <v>11</v>
      </c>
      <c r="C52" s="279" t="s">
        <v>27</v>
      </c>
      <c r="D52" s="280">
        <v>222</v>
      </c>
      <c r="E52" s="281">
        <v>235.5</v>
      </c>
      <c r="F52" s="281">
        <v>317.25</v>
      </c>
      <c r="G52" s="280">
        <v>155</v>
      </c>
      <c r="H52" s="280">
        <f t="shared" si="0"/>
        <v>929.75</v>
      </c>
      <c r="I52" s="282" t="s">
        <v>176</v>
      </c>
    </row>
    <row r="53" spans="1:9" ht="14.25">
      <c r="A53" s="279" t="s">
        <v>179</v>
      </c>
      <c r="B53" s="279">
        <v>12</v>
      </c>
      <c r="C53" s="279" t="s">
        <v>28</v>
      </c>
      <c r="D53" s="280">
        <v>78617</v>
      </c>
      <c r="E53" s="281">
        <v>78887</v>
      </c>
      <c r="F53" s="281">
        <v>79276</v>
      </c>
      <c r="G53" s="280">
        <v>79595</v>
      </c>
      <c r="H53" s="280">
        <f>G53</f>
        <v>79595</v>
      </c>
      <c r="I53" s="282" t="s">
        <v>175</v>
      </c>
    </row>
    <row r="54" spans="1:9" ht="14.25">
      <c r="A54" s="279" t="s">
        <v>179</v>
      </c>
      <c r="B54" s="279">
        <v>20</v>
      </c>
      <c r="C54" s="279" t="s">
        <v>36</v>
      </c>
      <c r="D54" s="280">
        <v>2487048.66</v>
      </c>
      <c r="E54" s="281">
        <v>3310512.54</v>
      </c>
      <c r="F54" s="281">
        <v>3648999.08</v>
      </c>
      <c r="G54" s="280">
        <v>3717664</v>
      </c>
      <c r="H54" s="280">
        <f t="shared" si="0"/>
        <v>13164224.280000001</v>
      </c>
      <c r="I54" s="282" t="s">
        <v>175</v>
      </c>
    </row>
    <row r="55" spans="1:9" ht="14.25">
      <c r="A55" s="279" t="s">
        <v>179</v>
      </c>
      <c r="B55" s="279">
        <v>21</v>
      </c>
      <c r="C55" s="279" t="s">
        <v>37</v>
      </c>
      <c r="D55" s="280">
        <v>1119851.38</v>
      </c>
      <c r="E55" s="281">
        <v>2700402.3700000006</v>
      </c>
      <c r="F55" s="281">
        <v>2923907.5500000003</v>
      </c>
      <c r="G55" s="280">
        <v>1904477</v>
      </c>
      <c r="H55" s="280">
        <f t="shared" si="0"/>
        <v>8648638.3</v>
      </c>
      <c r="I55" s="282" t="s">
        <v>175</v>
      </c>
    </row>
    <row r="56" spans="1:9" ht="14.25">
      <c r="A56" s="279" t="s">
        <v>179</v>
      </c>
      <c r="B56" s="279">
        <v>22</v>
      </c>
      <c r="C56" s="279" t="s">
        <v>38</v>
      </c>
      <c r="D56" s="280">
        <v>2487048.66</v>
      </c>
      <c r="E56" s="281">
        <v>3310512.54</v>
      </c>
      <c r="F56" s="281">
        <v>3648999.08</v>
      </c>
      <c r="G56" s="280">
        <v>3717664</v>
      </c>
      <c r="H56" s="280">
        <f t="shared" si="0"/>
        <v>13164224.280000001</v>
      </c>
      <c r="I56" s="282" t="s">
        <v>175</v>
      </c>
    </row>
    <row r="57" spans="1:9" ht="14.25">
      <c r="A57" s="279" t="s">
        <v>179</v>
      </c>
      <c r="B57" s="279">
        <v>25</v>
      </c>
      <c r="C57" s="279" t="s">
        <v>41</v>
      </c>
      <c r="D57" s="280">
        <v>5803487</v>
      </c>
      <c r="E57" s="281">
        <v>5956266</v>
      </c>
      <c r="F57" s="281">
        <v>6359538</v>
      </c>
      <c r="G57" s="280">
        <v>5111969</v>
      </c>
      <c r="H57" s="280">
        <f t="shared" si="0"/>
        <v>23231260</v>
      </c>
      <c r="I57" s="282" t="s">
        <v>180</v>
      </c>
    </row>
    <row r="58" spans="1:9" ht="14.25">
      <c r="A58" s="279" t="s">
        <v>179</v>
      </c>
      <c r="B58" s="279">
        <v>28</v>
      </c>
      <c r="C58" s="279" t="s">
        <v>45</v>
      </c>
      <c r="D58" s="280">
        <v>22745117.86</v>
      </c>
      <c r="E58" s="281">
        <v>23636352.63</v>
      </c>
      <c r="F58" s="281">
        <v>27436319.090000007</v>
      </c>
      <c r="G58" s="280">
        <f>SUM(G59:G62)</f>
        <v>22841048</v>
      </c>
      <c r="H58" s="280">
        <f t="shared" si="0"/>
        <v>96658837.58</v>
      </c>
      <c r="I58" s="282" t="s">
        <v>181</v>
      </c>
    </row>
    <row r="59" spans="1:9" ht="14.25">
      <c r="A59" s="282" t="s">
        <v>179</v>
      </c>
      <c r="B59" s="282"/>
      <c r="C59" s="282" t="s">
        <v>19</v>
      </c>
      <c r="D59" s="283">
        <v>9267033.47</v>
      </c>
      <c r="E59" s="284">
        <v>10765818.179999998</v>
      </c>
      <c r="F59" s="284">
        <v>12322037.589999996</v>
      </c>
      <c r="G59" s="283">
        <v>10075193</v>
      </c>
      <c r="H59" s="283">
        <f t="shared" si="0"/>
        <v>42430082.239999995</v>
      </c>
      <c r="I59" s="282" t="s">
        <v>181</v>
      </c>
    </row>
    <row r="60" spans="1:9" ht="14.25">
      <c r="A60" s="282" t="s">
        <v>179</v>
      </c>
      <c r="B60" s="282"/>
      <c r="C60" s="282" t="s">
        <v>20</v>
      </c>
      <c r="D60" s="283">
        <v>6468857.02</v>
      </c>
      <c r="E60" s="284">
        <v>6544713.529999998</v>
      </c>
      <c r="F60" s="284">
        <v>6563770.620000002</v>
      </c>
      <c r="G60" s="283">
        <v>6375726</v>
      </c>
      <c r="H60" s="283">
        <f t="shared" si="0"/>
        <v>25953067.169999998</v>
      </c>
      <c r="I60" s="282" t="s">
        <v>181</v>
      </c>
    </row>
    <row r="61" spans="1:9" ht="14.25">
      <c r="A61" s="282" t="s">
        <v>179</v>
      </c>
      <c r="B61" s="282"/>
      <c r="C61" s="282" t="s">
        <v>21</v>
      </c>
      <c r="D61" s="283">
        <v>1780587.02</v>
      </c>
      <c r="E61" s="284">
        <v>1625894.0199999998</v>
      </c>
      <c r="F61" s="284">
        <v>2511668.86</v>
      </c>
      <c r="G61" s="283">
        <v>1762647</v>
      </c>
      <c r="H61" s="283">
        <f t="shared" si="0"/>
        <v>7680796.9</v>
      </c>
      <c r="I61" s="282" t="s">
        <v>181</v>
      </c>
    </row>
    <row r="62" spans="1:9" ht="14.25">
      <c r="A62" s="282" t="s">
        <v>179</v>
      </c>
      <c r="B62" s="282"/>
      <c r="C62" s="282" t="s">
        <v>22</v>
      </c>
      <c r="D62" s="283">
        <v>5228640.35</v>
      </c>
      <c r="E62" s="284">
        <v>4699926.899999997</v>
      </c>
      <c r="F62" s="284">
        <v>6038842.0200000005</v>
      </c>
      <c r="G62" s="283">
        <v>4627482</v>
      </c>
      <c r="H62" s="283">
        <f t="shared" si="0"/>
        <v>20594891.269999996</v>
      </c>
      <c r="I62" s="282" t="s">
        <v>181</v>
      </c>
    </row>
    <row r="63" spans="1:9" ht="14.25">
      <c r="A63" s="279" t="s">
        <v>179</v>
      </c>
      <c r="B63" s="279">
        <v>29</v>
      </c>
      <c r="C63" s="279" t="s">
        <v>46</v>
      </c>
      <c r="D63" s="280">
        <v>22739584.04</v>
      </c>
      <c r="E63" s="281">
        <v>21891717.549999997</v>
      </c>
      <c r="F63" s="281">
        <v>25476507.159999996</v>
      </c>
      <c r="G63" s="280">
        <v>26310244</v>
      </c>
      <c r="H63" s="280">
        <f t="shared" si="0"/>
        <v>96418052.75</v>
      </c>
      <c r="I63" s="282" t="s">
        <v>181</v>
      </c>
    </row>
    <row r="64" spans="1:9" ht="14.25">
      <c r="A64" s="279" t="s">
        <v>179</v>
      </c>
      <c r="B64" s="279">
        <v>59</v>
      </c>
      <c r="C64" s="279" t="s">
        <v>79</v>
      </c>
      <c r="D64" s="280">
        <v>2277683.77</v>
      </c>
      <c r="E64" s="281">
        <v>3237193.4699999997</v>
      </c>
      <c r="F64" s="281">
        <v>3936408.939999999</v>
      </c>
      <c r="G64" s="280">
        <v>3251356</v>
      </c>
      <c r="H64" s="280">
        <f t="shared" si="0"/>
        <v>12702642.18</v>
      </c>
      <c r="I64" s="282" t="s">
        <v>175</v>
      </c>
    </row>
    <row r="65" spans="1:9" ht="14.25">
      <c r="A65" s="279" t="s">
        <v>179</v>
      </c>
      <c r="B65" s="279">
        <v>61</v>
      </c>
      <c r="C65" s="279" t="s">
        <v>81</v>
      </c>
      <c r="D65" s="280">
        <v>8909953.1214</v>
      </c>
      <c r="E65" s="281">
        <v>10699283.59</v>
      </c>
      <c r="F65" s="281">
        <v>13175940.53</v>
      </c>
      <c r="G65" s="280">
        <v>12695500</v>
      </c>
      <c r="H65" s="280">
        <f t="shared" si="0"/>
        <v>45480677.2414</v>
      </c>
      <c r="I65" s="282" t="s">
        <v>181</v>
      </c>
    </row>
    <row r="66" spans="1:9" ht="14.25">
      <c r="A66" s="285" t="s">
        <v>182</v>
      </c>
      <c r="B66" s="285">
        <v>13</v>
      </c>
      <c r="C66" s="285" t="s">
        <v>29</v>
      </c>
      <c r="D66" s="286">
        <v>5</v>
      </c>
      <c r="E66" s="287">
        <v>2</v>
      </c>
      <c r="F66" s="287">
        <v>10</v>
      </c>
      <c r="G66" s="286">
        <f>SUM(G67:G70)</f>
        <v>9</v>
      </c>
      <c r="H66" s="286">
        <f t="shared" si="0"/>
        <v>26</v>
      </c>
      <c r="I66" s="288" t="s">
        <v>183</v>
      </c>
    </row>
    <row r="67" spans="1:9" ht="14.25">
      <c r="A67" s="288" t="s">
        <v>182</v>
      </c>
      <c r="B67" s="288"/>
      <c r="C67" s="288" t="s">
        <v>19</v>
      </c>
      <c r="D67" s="289">
        <v>2</v>
      </c>
      <c r="E67" s="290">
        <v>2</v>
      </c>
      <c r="F67" s="290">
        <v>5</v>
      </c>
      <c r="G67" s="289">
        <v>5</v>
      </c>
      <c r="H67" s="289">
        <f t="shared" si="0"/>
        <v>14</v>
      </c>
      <c r="I67" s="288" t="s">
        <v>183</v>
      </c>
    </row>
    <row r="68" spans="1:9" ht="14.25">
      <c r="A68" s="288" t="s">
        <v>182</v>
      </c>
      <c r="B68" s="288"/>
      <c r="C68" s="288" t="s">
        <v>20</v>
      </c>
      <c r="D68" s="289">
        <v>2</v>
      </c>
      <c r="E68" s="290">
        <v>0</v>
      </c>
      <c r="F68" s="290">
        <v>1</v>
      </c>
      <c r="G68" s="289">
        <v>2</v>
      </c>
      <c r="H68" s="289">
        <f t="shared" si="0"/>
        <v>5</v>
      </c>
      <c r="I68" s="288" t="s">
        <v>183</v>
      </c>
    </row>
    <row r="69" spans="1:9" ht="14.25">
      <c r="A69" s="288" t="s">
        <v>182</v>
      </c>
      <c r="B69" s="288"/>
      <c r="C69" s="288" t="s">
        <v>21</v>
      </c>
      <c r="D69" s="289">
        <v>0</v>
      </c>
      <c r="E69" s="290">
        <v>0</v>
      </c>
      <c r="F69" s="290">
        <v>0</v>
      </c>
      <c r="G69" s="289">
        <v>1</v>
      </c>
      <c r="H69" s="289">
        <f t="shared" si="0"/>
        <v>1</v>
      </c>
      <c r="I69" s="288" t="s">
        <v>183</v>
      </c>
    </row>
    <row r="70" spans="1:9" ht="14.25">
      <c r="A70" s="288" t="s">
        <v>182</v>
      </c>
      <c r="B70" s="288"/>
      <c r="C70" s="288" t="s">
        <v>22</v>
      </c>
      <c r="D70" s="289">
        <v>1</v>
      </c>
      <c r="E70" s="290">
        <v>0</v>
      </c>
      <c r="F70" s="290">
        <v>4</v>
      </c>
      <c r="G70" s="289">
        <v>1</v>
      </c>
      <c r="H70" s="289">
        <f t="shared" si="0"/>
        <v>6</v>
      </c>
      <c r="I70" s="288" t="s">
        <v>183</v>
      </c>
    </row>
    <row r="71" spans="1:9" ht="14.25">
      <c r="A71" s="285" t="s">
        <v>182</v>
      </c>
      <c r="B71" s="285">
        <v>14</v>
      </c>
      <c r="C71" s="291" t="s">
        <v>30</v>
      </c>
      <c r="D71" s="286">
        <v>3</v>
      </c>
      <c r="E71" s="287">
        <v>0</v>
      </c>
      <c r="F71" s="287">
        <v>7</v>
      </c>
      <c r="G71" s="286">
        <f>SUM(G72:G75)</f>
        <v>5</v>
      </c>
      <c r="H71" s="286">
        <f t="shared" si="0"/>
        <v>15</v>
      </c>
      <c r="I71" s="288" t="s">
        <v>183</v>
      </c>
    </row>
    <row r="72" spans="1:9" ht="14.25">
      <c r="A72" s="288" t="s">
        <v>182</v>
      </c>
      <c r="B72" s="288"/>
      <c r="C72" s="288" t="s">
        <v>19</v>
      </c>
      <c r="D72" s="289">
        <v>2</v>
      </c>
      <c r="E72" s="290">
        <v>0</v>
      </c>
      <c r="F72" s="290">
        <v>4</v>
      </c>
      <c r="G72" s="289">
        <v>2</v>
      </c>
      <c r="H72" s="289">
        <f t="shared" si="0"/>
        <v>8</v>
      </c>
      <c r="I72" s="288" t="s">
        <v>183</v>
      </c>
    </row>
    <row r="73" spans="1:9" ht="14.25">
      <c r="A73" s="288" t="s">
        <v>182</v>
      </c>
      <c r="B73" s="288"/>
      <c r="C73" s="288" t="s">
        <v>20</v>
      </c>
      <c r="D73" s="289">
        <v>0</v>
      </c>
      <c r="E73" s="290">
        <v>0</v>
      </c>
      <c r="F73" s="290">
        <v>0</v>
      </c>
      <c r="G73" s="289">
        <v>1</v>
      </c>
      <c r="H73" s="289">
        <f aca="true" t="shared" si="2" ref="H73:H136">D73+E73+F73+G73</f>
        <v>1</v>
      </c>
      <c r="I73" s="288" t="s">
        <v>183</v>
      </c>
    </row>
    <row r="74" spans="1:9" ht="14.25">
      <c r="A74" s="288" t="s">
        <v>182</v>
      </c>
      <c r="B74" s="288"/>
      <c r="C74" s="288" t="s">
        <v>21</v>
      </c>
      <c r="D74" s="289">
        <v>0</v>
      </c>
      <c r="E74" s="290">
        <v>0</v>
      </c>
      <c r="F74" s="290">
        <v>0</v>
      </c>
      <c r="G74" s="289">
        <v>1</v>
      </c>
      <c r="H74" s="289">
        <f t="shared" si="2"/>
        <v>1</v>
      </c>
      <c r="I74" s="288" t="s">
        <v>183</v>
      </c>
    </row>
    <row r="75" spans="1:9" ht="14.25">
      <c r="A75" s="288" t="s">
        <v>182</v>
      </c>
      <c r="B75" s="288"/>
      <c r="C75" s="288" t="s">
        <v>22</v>
      </c>
      <c r="D75" s="289">
        <v>1</v>
      </c>
      <c r="E75" s="290">
        <v>0</v>
      </c>
      <c r="F75" s="290">
        <v>3</v>
      </c>
      <c r="G75" s="289">
        <v>1</v>
      </c>
      <c r="H75" s="289">
        <f t="shared" si="2"/>
        <v>5</v>
      </c>
      <c r="I75" s="288" t="s">
        <v>183</v>
      </c>
    </row>
    <row r="76" spans="1:9" ht="14.25">
      <c r="A76" s="285" t="s">
        <v>182</v>
      </c>
      <c r="B76" s="285">
        <v>16</v>
      </c>
      <c r="C76" s="285" t="s">
        <v>32</v>
      </c>
      <c r="D76" s="286">
        <v>15</v>
      </c>
      <c r="E76" s="287">
        <v>15</v>
      </c>
      <c r="F76" s="287">
        <v>26</v>
      </c>
      <c r="G76" s="286">
        <f>SUM(G77:G80)</f>
        <v>12</v>
      </c>
      <c r="H76" s="286">
        <f t="shared" si="2"/>
        <v>68</v>
      </c>
      <c r="I76" s="288" t="s">
        <v>184</v>
      </c>
    </row>
    <row r="77" spans="1:9" ht="14.25">
      <c r="A77" s="288" t="s">
        <v>182</v>
      </c>
      <c r="B77" s="288"/>
      <c r="C77" s="288" t="s">
        <v>19</v>
      </c>
      <c r="D77" s="289">
        <v>12</v>
      </c>
      <c r="E77" s="290">
        <v>12</v>
      </c>
      <c r="F77" s="290">
        <v>19</v>
      </c>
      <c r="G77" s="289">
        <v>9</v>
      </c>
      <c r="H77" s="289">
        <f t="shared" si="2"/>
        <v>52</v>
      </c>
      <c r="I77" s="288" t="s">
        <v>184</v>
      </c>
    </row>
    <row r="78" spans="1:9" ht="14.25">
      <c r="A78" s="288" t="s">
        <v>182</v>
      </c>
      <c r="B78" s="288"/>
      <c r="C78" s="288" t="s">
        <v>20</v>
      </c>
      <c r="D78" s="289">
        <v>2</v>
      </c>
      <c r="E78" s="290">
        <v>2</v>
      </c>
      <c r="F78" s="290">
        <v>6</v>
      </c>
      <c r="G78" s="289">
        <v>3</v>
      </c>
      <c r="H78" s="289">
        <f t="shared" si="2"/>
        <v>13</v>
      </c>
      <c r="I78" s="288" t="s">
        <v>184</v>
      </c>
    </row>
    <row r="79" spans="1:9" ht="14.25">
      <c r="A79" s="288" t="s">
        <v>182</v>
      </c>
      <c r="B79" s="288"/>
      <c r="C79" s="288" t="s">
        <v>21</v>
      </c>
      <c r="D79" s="289">
        <v>0</v>
      </c>
      <c r="E79" s="290">
        <v>0</v>
      </c>
      <c r="F79" s="290">
        <v>0</v>
      </c>
      <c r="G79" s="289">
        <v>0</v>
      </c>
      <c r="H79" s="289">
        <f t="shared" si="2"/>
        <v>0</v>
      </c>
      <c r="I79" s="288" t="s">
        <v>184</v>
      </c>
    </row>
    <row r="80" spans="1:9" ht="14.25">
      <c r="A80" s="288" t="s">
        <v>182</v>
      </c>
      <c r="B80" s="288"/>
      <c r="C80" s="288" t="s">
        <v>22</v>
      </c>
      <c r="D80" s="289">
        <v>1</v>
      </c>
      <c r="E80" s="290">
        <v>1</v>
      </c>
      <c r="F80" s="290">
        <v>1</v>
      </c>
      <c r="G80" s="289">
        <v>0</v>
      </c>
      <c r="H80" s="289">
        <f t="shared" si="2"/>
        <v>3</v>
      </c>
      <c r="I80" s="288" t="s">
        <v>184</v>
      </c>
    </row>
    <row r="81" spans="1:9" ht="28.5">
      <c r="A81" s="285" t="s">
        <v>182</v>
      </c>
      <c r="B81" s="285">
        <v>17</v>
      </c>
      <c r="C81" s="291" t="s">
        <v>33</v>
      </c>
      <c r="D81" s="286">
        <v>15</v>
      </c>
      <c r="E81" s="287">
        <v>15</v>
      </c>
      <c r="F81" s="287">
        <v>26</v>
      </c>
      <c r="G81" s="286">
        <f>SUM(G82:G85)</f>
        <v>12</v>
      </c>
      <c r="H81" s="286">
        <f t="shared" si="2"/>
        <v>68</v>
      </c>
      <c r="I81" s="288" t="s">
        <v>184</v>
      </c>
    </row>
    <row r="82" spans="1:9" ht="14.25">
      <c r="A82" s="288" t="s">
        <v>182</v>
      </c>
      <c r="B82" s="288"/>
      <c r="C82" s="288" t="s">
        <v>19</v>
      </c>
      <c r="D82" s="289">
        <v>12</v>
      </c>
      <c r="E82" s="290">
        <v>12</v>
      </c>
      <c r="F82" s="290">
        <v>19</v>
      </c>
      <c r="G82" s="289">
        <v>9</v>
      </c>
      <c r="H82" s="289">
        <f t="shared" si="2"/>
        <v>52</v>
      </c>
      <c r="I82" s="288" t="s">
        <v>184</v>
      </c>
    </row>
    <row r="83" spans="1:9" ht="14.25">
      <c r="A83" s="288" t="s">
        <v>182</v>
      </c>
      <c r="B83" s="288"/>
      <c r="C83" s="288" t="s">
        <v>20</v>
      </c>
      <c r="D83" s="289">
        <v>2</v>
      </c>
      <c r="E83" s="290">
        <v>2</v>
      </c>
      <c r="F83" s="290">
        <v>6</v>
      </c>
      <c r="G83" s="289">
        <v>3</v>
      </c>
      <c r="H83" s="289">
        <f t="shared" si="2"/>
        <v>13</v>
      </c>
      <c r="I83" s="288" t="s">
        <v>184</v>
      </c>
    </row>
    <row r="84" spans="1:9" ht="14.25">
      <c r="A84" s="288" t="s">
        <v>182</v>
      </c>
      <c r="B84" s="288"/>
      <c r="C84" s="288" t="s">
        <v>21</v>
      </c>
      <c r="D84" s="289">
        <v>0</v>
      </c>
      <c r="E84" s="290">
        <v>0</v>
      </c>
      <c r="F84" s="290">
        <v>0</v>
      </c>
      <c r="G84" s="289">
        <v>0</v>
      </c>
      <c r="H84" s="289">
        <f t="shared" si="2"/>
        <v>0</v>
      </c>
      <c r="I84" s="288" t="s">
        <v>184</v>
      </c>
    </row>
    <row r="85" spans="1:9" ht="14.25">
      <c r="A85" s="288" t="s">
        <v>182</v>
      </c>
      <c r="B85" s="288"/>
      <c r="C85" s="288" t="s">
        <v>22</v>
      </c>
      <c r="D85" s="289">
        <v>1</v>
      </c>
      <c r="E85" s="290">
        <v>1</v>
      </c>
      <c r="F85" s="290">
        <v>1</v>
      </c>
      <c r="G85" s="289">
        <v>0</v>
      </c>
      <c r="H85" s="289">
        <f t="shared" si="2"/>
        <v>3</v>
      </c>
      <c r="I85" s="288" t="s">
        <v>184</v>
      </c>
    </row>
    <row r="86" spans="1:9" ht="28.5">
      <c r="A86" s="285" t="s">
        <v>182</v>
      </c>
      <c r="B86" s="285">
        <v>18</v>
      </c>
      <c r="C86" s="291" t="s">
        <v>185</v>
      </c>
      <c r="D86" s="286">
        <v>15</v>
      </c>
      <c r="E86" s="287">
        <v>15</v>
      </c>
      <c r="F86" s="287">
        <v>26</v>
      </c>
      <c r="G86" s="286">
        <f>SUM(G87:G91)</f>
        <v>12</v>
      </c>
      <c r="H86" s="286">
        <f t="shared" si="2"/>
        <v>68</v>
      </c>
      <c r="I86" s="288" t="s">
        <v>184</v>
      </c>
    </row>
    <row r="87" spans="1:9" ht="14.25">
      <c r="A87" s="288" t="s">
        <v>182</v>
      </c>
      <c r="B87" s="288"/>
      <c r="C87" s="288" t="s">
        <v>186</v>
      </c>
      <c r="D87" s="289">
        <v>0</v>
      </c>
      <c r="E87" s="290">
        <v>0</v>
      </c>
      <c r="F87" s="290">
        <v>0</v>
      </c>
      <c r="G87" s="289">
        <v>0</v>
      </c>
      <c r="H87" s="289">
        <f t="shared" si="2"/>
        <v>0</v>
      </c>
      <c r="I87" s="288" t="s">
        <v>184</v>
      </c>
    </row>
    <row r="88" spans="1:9" ht="14.25">
      <c r="A88" s="288" t="s">
        <v>182</v>
      </c>
      <c r="B88" s="288"/>
      <c r="C88" s="288" t="s">
        <v>19</v>
      </c>
      <c r="D88" s="289">
        <v>12</v>
      </c>
      <c r="E88" s="290">
        <v>12</v>
      </c>
      <c r="F88" s="290">
        <v>19</v>
      </c>
      <c r="G88" s="289">
        <v>0</v>
      </c>
      <c r="H88" s="289">
        <f t="shared" si="2"/>
        <v>43</v>
      </c>
      <c r="I88" s="288" t="s">
        <v>184</v>
      </c>
    </row>
    <row r="89" spans="1:9" ht="14.25">
      <c r="A89" s="288" t="s">
        <v>182</v>
      </c>
      <c r="B89" s="288"/>
      <c r="C89" s="288" t="s">
        <v>20</v>
      </c>
      <c r="D89" s="289">
        <v>2</v>
      </c>
      <c r="E89" s="290">
        <v>2</v>
      </c>
      <c r="F89" s="290">
        <v>6</v>
      </c>
      <c r="G89" s="289">
        <v>9</v>
      </c>
      <c r="H89" s="289">
        <f t="shared" si="2"/>
        <v>19</v>
      </c>
      <c r="I89" s="288" t="s">
        <v>184</v>
      </c>
    </row>
    <row r="90" spans="1:9" ht="14.25">
      <c r="A90" s="288" t="s">
        <v>182</v>
      </c>
      <c r="B90" s="288"/>
      <c r="C90" s="288" t="s">
        <v>21</v>
      </c>
      <c r="D90" s="289">
        <v>0</v>
      </c>
      <c r="E90" s="290">
        <v>0</v>
      </c>
      <c r="F90" s="290">
        <v>0</v>
      </c>
      <c r="G90" s="289">
        <v>3</v>
      </c>
      <c r="H90" s="289">
        <f t="shared" si="2"/>
        <v>3</v>
      </c>
      <c r="I90" s="288" t="s">
        <v>184</v>
      </c>
    </row>
    <row r="91" spans="1:9" ht="14.25">
      <c r="A91" s="288" t="s">
        <v>182</v>
      </c>
      <c r="B91" s="288"/>
      <c r="C91" s="288" t="s">
        <v>22</v>
      </c>
      <c r="D91" s="289">
        <v>1</v>
      </c>
      <c r="E91" s="290">
        <v>1</v>
      </c>
      <c r="F91" s="290">
        <v>1</v>
      </c>
      <c r="G91" s="289">
        <v>0</v>
      </c>
      <c r="H91" s="289">
        <f t="shared" si="2"/>
        <v>3</v>
      </c>
      <c r="I91" s="288" t="s">
        <v>184</v>
      </c>
    </row>
    <row r="92" spans="1:9" ht="14.25">
      <c r="A92" s="285" t="s">
        <v>182</v>
      </c>
      <c r="B92" s="285">
        <v>30</v>
      </c>
      <c r="C92" s="285" t="s">
        <v>47</v>
      </c>
      <c r="D92" s="286">
        <v>357</v>
      </c>
      <c r="E92" s="287">
        <v>347</v>
      </c>
      <c r="F92" s="287">
        <v>473</v>
      </c>
      <c r="G92" s="286">
        <v>378</v>
      </c>
      <c r="H92" s="286">
        <f t="shared" si="2"/>
        <v>1555</v>
      </c>
      <c r="I92" s="288" t="s">
        <v>184</v>
      </c>
    </row>
    <row r="93" spans="1:9" ht="14.25">
      <c r="A93" s="285" t="s">
        <v>182</v>
      </c>
      <c r="B93" s="285">
        <v>32</v>
      </c>
      <c r="C93" s="285" t="s">
        <v>49</v>
      </c>
      <c r="D93" s="286">
        <v>142</v>
      </c>
      <c r="E93" s="287">
        <v>138</v>
      </c>
      <c r="F93" s="287">
        <v>188</v>
      </c>
      <c r="G93" s="286">
        <v>150</v>
      </c>
      <c r="H93" s="286">
        <f t="shared" si="2"/>
        <v>618</v>
      </c>
      <c r="I93" s="288" t="s">
        <v>184</v>
      </c>
    </row>
    <row r="94" spans="1:9" ht="28.5">
      <c r="A94" s="292" t="s">
        <v>187</v>
      </c>
      <c r="B94" s="292">
        <v>19</v>
      </c>
      <c r="C94" s="293" t="s">
        <v>188</v>
      </c>
      <c r="D94" s="294">
        <v>0</v>
      </c>
      <c r="E94" s="295">
        <v>0</v>
      </c>
      <c r="F94" s="295">
        <v>0</v>
      </c>
      <c r="G94" s="294">
        <f>SUM(G95:G99)</f>
        <v>0</v>
      </c>
      <c r="H94" s="294">
        <f t="shared" si="2"/>
        <v>0</v>
      </c>
      <c r="I94" s="296" t="s">
        <v>180</v>
      </c>
    </row>
    <row r="95" spans="1:9" ht="14.25">
      <c r="A95" s="296" t="s">
        <v>187</v>
      </c>
      <c r="B95" s="296"/>
      <c r="C95" s="296" t="s">
        <v>189</v>
      </c>
      <c r="D95" s="297">
        <v>0</v>
      </c>
      <c r="E95" s="298">
        <v>0</v>
      </c>
      <c r="F95" s="298">
        <v>0</v>
      </c>
      <c r="G95" s="297">
        <v>0</v>
      </c>
      <c r="H95" s="297">
        <f t="shared" si="2"/>
        <v>0</v>
      </c>
      <c r="I95" s="296" t="s">
        <v>180</v>
      </c>
    </row>
    <row r="96" spans="1:9" ht="14.25">
      <c r="A96" s="296" t="s">
        <v>187</v>
      </c>
      <c r="B96" s="296"/>
      <c r="C96" s="296" t="s">
        <v>19</v>
      </c>
      <c r="D96" s="297">
        <v>0</v>
      </c>
      <c r="E96" s="298">
        <v>0</v>
      </c>
      <c r="F96" s="298">
        <v>0</v>
      </c>
      <c r="G96" s="297">
        <v>0</v>
      </c>
      <c r="H96" s="297">
        <f t="shared" si="2"/>
        <v>0</v>
      </c>
      <c r="I96" s="296" t="s">
        <v>180</v>
      </c>
    </row>
    <row r="97" spans="1:9" ht="14.25">
      <c r="A97" s="296" t="s">
        <v>187</v>
      </c>
      <c r="B97" s="296"/>
      <c r="C97" s="296" t="s">
        <v>20</v>
      </c>
      <c r="D97" s="297">
        <v>0</v>
      </c>
      <c r="E97" s="298">
        <v>0</v>
      </c>
      <c r="F97" s="298">
        <v>0</v>
      </c>
      <c r="G97" s="297">
        <v>0</v>
      </c>
      <c r="H97" s="297">
        <f t="shared" si="2"/>
        <v>0</v>
      </c>
      <c r="I97" s="296" t="s">
        <v>180</v>
      </c>
    </row>
    <row r="98" spans="1:9" ht="14.25">
      <c r="A98" s="296" t="s">
        <v>187</v>
      </c>
      <c r="B98" s="296"/>
      <c r="C98" s="296" t="s">
        <v>21</v>
      </c>
      <c r="D98" s="297">
        <v>0</v>
      </c>
      <c r="E98" s="298">
        <v>0</v>
      </c>
      <c r="F98" s="298">
        <v>0</v>
      </c>
      <c r="G98" s="297">
        <v>0</v>
      </c>
      <c r="H98" s="297">
        <f t="shared" si="2"/>
        <v>0</v>
      </c>
      <c r="I98" s="296" t="s">
        <v>180</v>
      </c>
    </row>
    <row r="99" spans="1:9" ht="14.25">
      <c r="A99" s="296" t="s">
        <v>187</v>
      </c>
      <c r="B99" s="296"/>
      <c r="C99" s="296" t="s">
        <v>22</v>
      </c>
      <c r="D99" s="297">
        <v>0</v>
      </c>
      <c r="E99" s="298">
        <v>0</v>
      </c>
      <c r="F99" s="298">
        <v>0</v>
      </c>
      <c r="G99" s="297">
        <v>0</v>
      </c>
      <c r="H99" s="297">
        <f t="shared" si="2"/>
        <v>0</v>
      </c>
      <c r="I99" s="296" t="s">
        <v>180</v>
      </c>
    </row>
    <row r="100" spans="1:9" ht="28.5">
      <c r="A100" s="292" t="s">
        <v>187</v>
      </c>
      <c r="B100" s="292">
        <v>33</v>
      </c>
      <c r="C100" s="293" t="s">
        <v>50</v>
      </c>
      <c r="D100" s="294">
        <v>3</v>
      </c>
      <c r="E100" s="295">
        <v>0</v>
      </c>
      <c r="F100" s="295">
        <v>0</v>
      </c>
      <c r="G100" s="294">
        <f>SUM(G101:G104)</f>
        <v>0</v>
      </c>
      <c r="H100" s="294">
        <f t="shared" si="2"/>
        <v>3</v>
      </c>
      <c r="I100" s="296" t="s">
        <v>190</v>
      </c>
    </row>
    <row r="101" spans="1:9" ht="14.25">
      <c r="A101" s="296" t="s">
        <v>187</v>
      </c>
      <c r="B101" s="296"/>
      <c r="C101" s="296" t="s">
        <v>19</v>
      </c>
      <c r="D101" s="297">
        <v>3</v>
      </c>
      <c r="E101" s="298">
        <v>0</v>
      </c>
      <c r="F101" s="298">
        <v>0</v>
      </c>
      <c r="G101" s="297">
        <v>0</v>
      </c>
      <c r="H101" s="297">
        <f t="shared" si="2"/>
        <v>3</v>
      </c>
      <c r="I101" s="296" t="s">
        <v>190</v>
      </c>
    </row>
    <row r="102" spans="1:9" ht="14.25">
      <c r="A102" s="296" t="s">
        <v>187</v>
      </c>
      <c r="B102" s="296"/>
      <c r="C102" s="296" t="s">
        <v>20</v>
      </c>
      <c r="D102" s="297">
        <v>0</v>
      </c>
      <c r="E102" s="298">
        <v>0</v>
      </c>
      <c r="F102" s="298">
        <v>0</v>
      </c>
      <c r="G102" s="297">
        <v>0</v>
      </c>
      <c r="H102" s="297">
        <f t="shared" si="2"/>
        <v>0</v>
      </c>
      <c r="I102" s="296" t="s">
        <v>190</v>
      </c>
    </row>
    <row r="103" spans="1:9" ht="14.25">
      <c r="A103" s="296" t="s">
        <v>187</v>
      </c>
      <c r="B103" s="296"/>
      <c r="C103" s="296" t="s">
        <v>21</v>
      </c>
      <c r="D103" s="297">
        <v>0</v>
      </c>
      <c r="E103" s="298">
        <v>0</v>
      </c>
      <c r="F103" s="298">
        <v>0</v>
      </c>
      <c r="G103" s="297">
        <v>0</v>
      </c>
      <c r="H103" s="297">
        <f t="shared" si="2"/>
        <v>0</v>
      </c>
      <c r="I103" s="296" t="s">
        <v>190</v>
      </c>
    </row>
    <row r="104" spans="1:9" ht="14.25">
      <c r="A104" s="296" t="s">
        <v>187</v>
      </c>
      <c r="B104" s="296"/>
      <c r="C104" s="296" t="s">
        <v>22</v>
      </c>
      <c r="D104" s="297">
        <v>0</v>
      </c>
      <c r="E104" s="298">
        <v>0</v>
      </c>
      <c r="F104" s="298">
        <v>0</v>
      </c>
      <c r="G104" s="297">
        <v>0</v>
      </c>
      <c r="H104" s="297">
        <f t="shared" si="2"/>
        <v>0</v>
      </c>
      <c r="I104" s="296" t="s">
        <v>190</v>
      </c>
    </row>
    <row r="105" spans="1:9" ht="14.25">
      <c r="A105" s="292" t="s">
        <v>187</v>
      </c>
      <c r="B105" s="292">
        <v>34</v>
      </c>
      <c r="C105" s="292" t="s">
        <v>51</v>
      </c>
      <c r="D105" s="294">
        <v>0</v>
      </c>
      <c r="E105" s="295">
        <v>0</v>
      </c>
      <c r="F105" s="295">
        <v>0</v>
      </c>
      <c r="G105" s="294">
        <f>SUM(G106:G109)</f>
        <v>0</v>
      </c>
      <c r="H105" s="294">
        <f t="shared" si="2"/>
        <v>0</v>
      </c>
      <c r="I105" s="296" t="s">
        <v>178</v>
      </c>
    </row>
    <row r="106" spans="1:9" ht="14.25">
      <c r="A106" s="296" t="s">
        <v>187</v>
      </c>
      <c r="B106" s="296"/>
      <c r="C106" s="296" t="s">
        <v>19</v>
      </c>
      <c r="D106" s="297">
        <v>0</v>
      </c>
      <c r="E106" s="298">
        <v>0</v>
      </c>
      <c r="F106" s="298">
        <v>0</v>
      </c>
      <c r="G106" s="297">
        <v>0</v>
      </c>
      <c r="H106" s="297">
        <f t="shared" si="2"/>
        <v>0</v>
      </c>
      <c r="I106" s="296" t="s">
        <v>178</v>
      </c>
    </row>
    <row r="107" spans="1:9" ht="14.25">
      <c r="A107" s="296" t="s">
        <v>187</v>
      </c>
      <c r="B107" s="296"/>
      <c r="C107" s="296" t="s">
        <v>20</v>
      </c>
      <c r="D107" s="297">
        <v>0</v>
      </c>
      <c r="E107" s="298">
        <v>0</v>
      </c>
      <c r="F107" s="298">
        <v>0</v>
      </c>
      <c r="G107" s="297">
        <v>0</v>
      </c>
      <c r="H107" s="297">
        <f t="shared" si="2"/>
        <v>0</v>
      </c>
      <c r="I107" s="296" t="s">
        <v>178</v>
      </c>
    </row>
    <row r="108" spans="1:9" ht="14.25">
      <c r="A108" s="296" t="s">
        <v>187</v>
      </c>
      <c r="B108" s="296"/>
      <c r="C108" s="296" t="s">
        <v>21</v>
      </c>
      <c r="D108" s="297">
        <v>0</v>
      </c>
      <c r="E108" s="298">
        <v>0</v>
      </c>
      <c r="F108" s="298">
        <v>0</v>
      </c>
      <c r="G108" s="297">
        <v>0</v>
      </c>
      <c r="H108" s="297">
        <f t="shared" si="2"/>
        <v>0</v>
      </c>
      <c r="I108" s="296" t="s">
        <v>178</v>
      </c>
    </row>
    <row r="109" spans="1:9" ht="14.25">
      <c r="A109" s="296" t="s">
        <v>187</v>
      </c>
      <c r="B109" s="296"/>
      <c r="C109" s="296" t="s">
        <v>22</v>
      </c>
      <c r="D109" s="297">
        <v>0</v>
      </c>
      <c r="E109" s="298">
        <v>0</v>
      </c>
      <c r="F109" s="298">
        <v>0</v>
      </c>
      <c r="G109" s="297">
        <v>0</v>
      </c>
      <c r="H109" s="297">
        <f t="shared" si="2"/>
        <v>0</v>
      </c>
      <c r="I109" s="296" t="s">
        <v>178</v>
      </c>
    </row>
    <row r="110" spans="1:9" ht="28.5">
      <c r="A110" s="292" t="s">
        <v>187</v>
      </c>
      <c r="B110" s="292">
        <v>36</v>
      </c>
      <c r="C110" s="299" t="s">
        <v>191</v>
      </c>
      <c r="D110" s="294">
        <v>2.7</v>
      </c>
      <c r="E110" s="295">
        <v>0</v>
      </c>
      <c r="F110" s="295">
        <v>0</v>
      </c>
      <c r="G110" s="294">
        <f>SUM(G111:G114)</f>
        <v>0</v>
      </c>
      <c r="H110" s="294">
        <f t="shared" si="2"/>
        <v>2.7</v>
      </c>
      <c r="I110" s="296" t="s">
        <v>190</v>
      </c>
    </row>
    <row r="111" spans="1:9" ht="14.25">
      <c r="A111" s="296" t="s">
        <v>187</v>
      </c>
      <c r="B111" s="296"/>
      <c r="C111" s="296" t="s">
        <v>19</v>
      </c>
      <c r="D111" s="297">
        <v>2.7</v>
      </c>
      <c r="E111" s="298">
        <v>0</v>
      </c>
      <c r="F111" s="298">
        <v>0</v>
      </c>
      <c r="G111" s="297">
        <v>0</v>
      </c>
      <c r="H111" s="297">
        <f t="shared" si="2"/>
        <v>2.7</v>
      </c>
      <c r="I111" s="296" t="s">
        <v>190</v>
      </c>
    </row>
    <row r="112" spans="1:9" ht="14.25">
      <c r="A112" s="296" t="s">
        <v>187</v>
      </c>
      <c r="B112" s="296"/>
      <c r="C112" s="296" t="s">
        <v>20</v>
      </c>
      <c r="D112" s="297">
        <v>0</v>
      </c>
      <c r="E112" s="298">
        <v>0</v>
      </c>
      <c r="F112" s="298">
        <v>0</v>
      </c>
      <c r="G112" s="297">
        <v>0</v>
      </c>
      <c r="H112" s="297">
        <f t="shared" si="2"/>
        <v>0</v>
      </c>
      <c r="I112" s="296" t="s">
        <v>190</v>
      </c>
    </row>
    <row r="113" spans="1:9" ht="14.25">
      <c r="A113" s="296" t="s">
        <v>187</v>
      </c>
      <c r="B113" s="296"/>
      <c r="C113" s="296" t="s">
        <v>21</v>
      </c>
      <c r="D113" s="297">
        <v>0</v>
      </c>
      <c r="E113" s="298">
        <v>0</v>
      </c>
      <c r="F113" s="298">
        <v>0</v>
      </c>
      <c r="G113" s="297">
        <v>0</v>
      </c>
      <c r="H113" s="297">
        <f t="shared" si="2"/>
        <v>0</v>
      </c>
      <c r="I113" s="296" t="s">
        <v>190</v>
      </c>
    </row>
    <row r="114" spans="1:9" ht="14.25">
      <c r="A114" s="296" t="s">
        <v>187</v>
      </c>
      <c r="B114" s="296"/>
      <c r="C114" s="296" t="s">
        <v>22</v>
      </c>
      <c r="D114" s="297">
        <v>0</v>
      </c>
      <c r="E114" s="298">
        <v>0</v>
      </c>
      <c r="F114" s="298">
        <v>0</v>
      </c>
      <c r="G114" s="297">
        <v>0</v>
      </c>
      <c r="H114" s="297">
        <f t="shared" si="2"/>
        <v>0</v>
      </c>
      <c r="I114" s="296" t="s">
        <v>190</v>
      </c>
    </row>
    <row r="115" spans="1:9" ht="14.25">
      <c r="A115" s="292" t="s">
        <v>187</v>
      </c>
      <c r="B115" s="292">
        <v>37</v>
      </c>
      <c r="C115" s="292" t="s">
        <v>104</v>
      </c>
      <c r="D115" s="294">
        <v>117</v>
      </c>
      <c r="E115" s="295">
        <v>114</v>
      </c>
      <c r="F115" s="295">
        <v>129</v>
      </c>
      <c r="G115" s="294">
        <f>SUM(G116:G119)</f>
        <v>112</v>
      </c>
      <c r="H115" s="294">
        <f t="shared" si="2"/>
        <v>472</v>
      </c>
      <c r="I115" s="296" t="s">
        <v>192</v>
      </c>
    </row>
    <row r="116" spans="1:9" ht="14.25">
      <c r="A116" s="296" t="s">
        <v>187</v>
      </c>
      <c r="B116" s="296"/>
      <c r="C116" s="296" t="s">
        <v>19</v>
      </c>
      <c r="D116" s="297">
        <v>52</v>
      </c>
      <c r="E116" s="298">
        <v>49</v>
      </c>
      <c r="F116" s="298">
        <v>61</v>
      </c>
      <c r="G116" s="297">
        <v>52</v>
      </c>
      <c r="H116" s="297">
        <f t="shared" si="2"/>
        <v>214</v>
      </c>
      <c r="I116" s="296" t="s">
        <v>192</v>
      </c>
    </row>
    <row r="117" spans="1:9" ht="14.25">
      <c r="A117" s="296" t="s">
        <v>187</v>
      </c>
      <c r="B117" s="296"/>
      <c r="C117" s="296" t="s">
        <v>20</v>
      </c>
      <c r="D117" s="297">
        <v>33</v>
      </c>
      <c r="E117" s="298">
        <v>38</v>
      </c>
      <c r="F117" s="298">
        <v>34</v>
      </c>
      <c r="G117" s="297">
        <v>28</v>
      </c>
      <c r="H117" s="297">
        <f t="shared" si="2"/>
        <v>133</v>
      </c>
      <c r="I117" s="296" t="s">
        <v>192</v>
      </c>
    </row>
    <row r="118" spans="1:9" ht="14.25">
      <c r="A118" s="296" t="s">
        <v>187</v>
      </c>
      <c r="B118" s="296"/>
      <c r="C118" s="296" t="s">
        <v>21</v>
      </c>
      <c r="D118" s="297">
        <v>4</v>
      </c>
      <c r="E118" s="298">
        <v>5</v>
      </c>
      <c r="F118" s="298">
        <v>5</v>
      </c>
      <c r="G118" s="297">
        <v>4</v>
      </c>
      <c r="H118" s="297">
        <f t="shared" si="2"/>
        <v>18</v>
      </c>
      <c r="I118" s="296" t="s">
        <v>192</v>
      </c>
    </row>
    <row r="119" spans="1:9" ht="14.25">
      <c r="A119" s="296" t="s">
        <v>187</v>
      </c>
      <c r="B119" s="296"/>
      <c r="C119" s="296" t="s">
        <v>22</v>
      </c>
      <c r="D119" s="297">
        <v>28</v>
      </c>
      <c r="E119" s="298">
        <v>22</v>
      </c>
      <c r="F119" s="298">
        <v>29</v>
      </c>
      <c r="G119" s="297">
        <v>28</v>
      </c>
      <c r="H119" s="297">
        <f t="shared" si="2"/>
        <v>107</v>
      </c>
      <c r="I119" s="296" t="s">
        <v>192</v>
      </c>
    </row>
    <row r="120" spans="1:9" ht="28.5">
      <c r="A120" s="292" t="s">
        <v>187</v>
      </c>
      <c r="B120" s="292">
        <v>38</v>
      </c>
      <c r="C120" s="293" t="s">
        <v>55</v>
      </c>
      <c r="D120" s="294">
        <v>468</v>
      </c>
      <c r="E120" s="295">
        <v>456</v>
      </c>
      <c r="F120" s="295">
        <v>516</v>
      </c>
      <c r="G120" s="294">
        <f>SUM(G121:G124)</f>
        <v>448</v>
      </c>
      <c r="H120" s="294">
        <f t="shared" si="2"/>
        <v>1888</v>
      </c>
      <c r="I120" s="296" t="s">
        <v>192</v>
      </c>
    </row>
    <row r="121" spans="1:9" ht="14.25">
      <c r="A121" s="296" t="s">
        <v>187</v>
      </c>
      <c r="B121" s="296"/>
      <c r="C121" s="296" t="s">
        <v>19</v>
      </c>
      <c r="D121" s="297">
        <v>208</v>
      </c>
      <c r="E121" s="298">
        <v>196</v>
      </c>
      <c r="F121" s="298">
        <v>244</v>
      </c>
      <c r="G121" s="297">
        <v>208</v>
      </c>
      <c r="H121" s="297">
        <f t="shared" si="2"/>
        <v>856</v>
      </c>
      <c r="I121" s="296" t="s">
        <v>192</v>
      </c>
    </row>
    <row r="122" spans="1:9" ht="14.25">
      <c r="A122" s="296" t="s">
        <v>187</v>
      </c>
      <c r="B122" s="296"/>
      <c r="C122" s="296" t="s">
        <v>20</v>
      </c>
      <c r="D122" s="297">
        <v>132</v>
      </c>
      <c r="E122" s="298">
        <v>152</v>
      </c>
      <c r="F122" s="298">
        <v>136</v>
      </c>
      <c r="G122" s="297">
        <v>112</v>
      </c>
      <c r="H122" s="297">
        <f t="shared" si="2"/>
        <v>532</v>
      </c>
      <c r="I122" s="296" t="s">
        <v>192</v>
      </c>
    </row>
    <row r="123" spans="1:9" ht="14.25">
      <c r="A123" s="296" t="s">
        <v>187</v>
      </c>
      <c r="B123" s="296"/>
      <c r="C123" s="296" t="s">
        <v>21</v>
      </c>
      <c r="D123" s="297">
        <v>16</v>
      </c>
      <c r="E123" s="298">
        <v>20</v>
      </c>
      <c r="F123" s="298">
        <v>20</v>
      </c>
      <c r="G123" s="297">
        <v>16</v>
      </c>
      <c r="H123" s="297">
        <f t="shared" si="2"/>
        <v>72</v>
      </c>
      <c r="I123" s="296" t="s">
        <v>192</v>
      </c>
    </row>
    <row r="124" spans="1:9" ht="14.25">
      <c r="A124" s="296" t="s">
        <v>187</v>
      </c>
      <c r="B124" s="296"/>
      <c r="C124" s="296" t="s">
        <v>22</v>
      </c>
      <c r="D124" s="297">
        <v>112</v>
      </c>
      <c r="E124" s="298">
        <v>88</v>
      </c>
      <c r="F124" s="298">
        <v>116</v>
      </c>
      <c r="G124" s="297">
        <v>112</v>
      </c>
      <c r="H124" s="297">
        <f t="shared" si="2"/>
        <v>428</v>
      </c>
      <c r="I124" s="296" t="s">
        <v>192</v>
      </c>
    </row>
    <row r="125" spans="1:9" ht="14.25">
      <c r="A125" s="292" t="s">
        <v>187</v>
      </c>
      <c r="B125" s="292">
        <v>39</v>
      </c>
      <c r="C125" s="292" t="s">
        <v>56</v>
      </c>
      <c r="D125" s="294">
        <v>1474</v>
      </c>
      <c r="E125" s="295">
        <v>1572.6</v>
      </c>
      <c r="F125" s="295">
        <v>2714</v>
      </c>
      <c r="G125" s="294">
        <f>SUM(G126:G129)</f>
        <v>1520</v>
      </c>
      <c r="H125" s="294">
        <f t="shared" si="2"/>
        <v>7280.6</v>
      </c>
      <c r="I125" s="296" t="s">
        <v>192</v>
      </c>
    </row>
    <row r="126" spans="1:9" ht="14.25">
      <c r="A126" s="296" t="s">
        <v>187</v>
      </c>
      <c r="B126" s="296"/>
      <c r="C126" s="296" t="s">
        <v>19</v>
      </c>
      <c r="D126" s="297">
        <v>1113</v>
      </c>
      <c r="E126" s="298">
        <v>1112.1</v>
      </c>
      <c r="F126" s="298">
        <v>2282</v>
      </c>
      <c r="G126" s="297">
        <v>1235</v>
      </c>
      <c r="H126" s="297">
        <f t="shared" si="2"/>
        <v>5742.1</v>
      </c>
      <c r="I126" s="296" t="s">
        <v>192</v>
      </c>
    </row>
    <row r="127" spans="1:9" ht="14.25">
      <c r="A127" s="296" t="s">
        <v>187</v>
      </c>
      <c r="B127" s="296"/>
      <c r="C127" s="296" t="s">
        <v>20</v>
      </c>
      <c r="D127" s="297">
        <v>79</v>
      </c>
      <c r="E127" s="298">
        <v>38</v>
      </c>
      <c r="F127" s="298">
        <v>115</v>
      </c>
      <c r="G127" s="297">
        <v>56</v>
      </c>
      <c r="H127" s="297">
        <f t="shared" si="2"/>
        <v>288</v>
      </c>
      <c r="I127" s="296" t="s">
        <v>192</v>
      </c>
    </row>
    <row r="128" spans="1:9" ht="14.25">
      <c r="A128" s="296" t="s">
        <v>187</v>
      </c>
      <c r="B128" s="296"/>
      <c r="C128" s="296" t="s">
        <v>21</v>
      </c>
      <c r="D128" s="297">
        <v>25</v>
      </c>
      <c r="E128" s="298">
        <v>314.5</v>
      </c>
      <c r="F128" s="298">
        <v>100</v>
      </c>
      <c r="G128" s="297">
        <v>123</v>
      </c>
      <c r="H128" s="297">
        <f t="shared" si="2"/>
        <v>562.5</v>
      </c>
      <c r="I128" s="296" t="s">
        <v>192</v>
      </c>
    </row>
    <row r="129" spans="1:9" ht="14.25">
      <c r="A129" s="296" t="s">
        <v>187</v>
      </c>
      <c r="B129" s="296"/>
      <c r="C129" s="296" t="s">
        <v>22</v>
      </c>
      <c r="D129" s="297">
        <v>257</v>
      </c>
      <c r="E129" s="298">
        <v>108</v>
      </c>
      <c r="F129" s="298">
        <v>217</v>
      </c>
      <c r="G129" s="297">
        <v>106</v>
      </c>
      <c r="H129" s="297">
        <f t="shared" si="2"/>
        <v>688</v>
      </c>
      <c r="I129" s="296" t="s">
        <v>192</v>
      </c>
    </row>
    <row r="130" spans="1:9" ht="14.25">
      <c r="A130" s="292" t="s">
        <v>187</v>
      </c>
      <c r="B130" s="292">
        <v>40</v>
      </c>
      <c r="C130" s="292" t="s">
        <v>57</v>
      </c>
      <c r="D130" s="294">
        <v>350</v>
      </c>
      <c r="E130" s="295">
        <v>336</v>
      </c>
      <c r="F130" s="295">
        <v>618</v>
      </c>
      <c r="G130" s="294">
        <f>SUM(G131:G134)</f>
        <v>269</v>
      </c>
      <c r="H130" s="294">
        <f t="shared" si="2"/>
        <v>1573</v>
      </c>
      <c r="I130" s="296" t="s">
        <v>192</v>
      </c>
    </row>
    <row r="131" spans="1:9" ht="14.25">
      <c r="A131" s="296" t="s">
        <v>187</v>
      </c>
      <c r="B131" s="296"/>
      <c r="C131" s="296" t="s">
        <v>19</v>
      </c>
      <c r="D131" s="297">
        <v>277</v>
      </c>
      <c r="E131" s="298">
        <v>254</v>
      </c>
      <c r="F131" s="298">
        <v>547</v>
      </c>
      <c r="G131" s="297">
        <v>215</v>
      </c>
      <c r="H131" s="297">
        <f t="shared" si="2"/>
        <v>1293</v>
      </c>
      <c r="I131" s="296" t="s">
        <v>192</v>
      </c>
    </row>
    <row r="132" spans="1:9" ht="14.25">
      <c r="A132" s="296" t="s">
        <v>187</v>
      </c>
      <c r="B132" s="296"/>
      <c r="C132" s="296" t="s">
        <v>20</v>
      </c>
      <c r="D132" s="297">
        <v>16</v>
      </c>
      <c r="E132" s="298">
        <v>8</v>
      </c>
      <c r="F132" s="298">
        <v>23</v>
      </c>
      <c r="G132" s="297">
        <v>12</v>
      </c>
      <c r="H132" s="297">
        <f t="shared" si="2"/>
        <v>59</v>
      </c>
      <c r="I132" s="296" t="s">
        <v>192</v>
      </c>
    </row>
    <row r="133" spans="1:9" ht="14.25">
      <c r="A133" s="296" t="s">
        <v>187</v>
      </c>
      <c r="B133" s="296"/>
      <c r="C133" s="296" t="s">
        <v>21</v>
      </c>
      <c r="D133" s="297">
        <v>8</v>
      </c>
      <c r="E133" s="298">
        <v>52</v>
      </c>
      <c r="F133" s="298">
        <v>18</v>
      </c>
      <c r="G133" s="297">
        <v>21</v>
      </c>
      <c r="H133" s="297">
        <f t="shared" si="2"/>
        <v>99</v>
      </c>
      <c r="I133" s="296" t="s">
        <v>192</v>
      </c>
    </row>
    <row r="134" spans="1:9" ht="14.25">
      <c r="A134" s="296" t="s">
        <v>187</v>
      </c>
      <c r="B134" s="296"/>
      <c r="C134" s="296" t="s">
        <v>22</v>
      </c>
      <c r="D134" s="297">
        <v>49</v>
      </c>
      <c r="E134" s="298">
        <v>22</v>
      </c>
      <c r="F134" s="298">
        <v>30</v>
      </c>
      <c r="G134" s="297">
        <v>21</v>
      </c>
      <c r="H134" s="297">
        <f t="shared" si="2"/>
        <v>122</v>
      </c>
      <c r="I134" s="296" t="s">
        <v>192</v>
      </c>
    </row>
    <row r="135" spans="1:9" ht="14.25">
      <c r="A135" s="292" t="s">
        <v>187</v>
      </c>
      <c r="B135" s="292">
        <v>41</v>
      </c>
      <c r="C135" s="292" t="s">
        <v>58</v>
      </c>
      <c r="D135" s="294">
        <v>1881.8</v>
      </c>
      <c r="E135" s="295">
        <v>1448.4</v>
      </c>
      <c r="F135" s="295">
        <v>3266.3999999999996</v>
      </c>
      <c r="G135" s="294">
        <f>SUM(G136:G139)</f>
        <v>1440</v>
      </c>
      <c r="H135" s="294">
        <f t="shared" si="2"/>
        <v>8036.599999999999</v>
      </c>
      <c r="I135" s="296" t="s">
        <v>192</v>
      </c>
    </row>
    <row r="136" spans="1:9" ht="14.25">
      <c r="A136" s="296" t="s">
        <v>187</v>
      </c>
      <c r="B136" s="296"/>
      <c r="C136" s="296" t="s">
        <v>19</v>
      </c>
      <c r="D136" s="297">
        <v>1108</v>
      </c>
      <c r="E136" s="298">
        <v>1016</v>
      </c>
      <c r="F136" s="298">
        <v>2188</v>
      </c>
      <c r="G136" s="297">
        <v>860</v>
      </c>
      <c r="H136" s="297">
        <f t="shared" si="2"/>
        <v>5172</v>
      </c>
      <c r="I136" s="296" t="s">
        <v>192</v>
      </c>
    </row>
    <row r="137" spans="1:9" ht="14.25">
      <c r="A137" s="296" t="s">
        <v>187</v>
      </c>
      <c r="B137" s="296"/>
      <c r="C137" s="296" t="s">
        <v>20</v>
      </c>
      <c r="D137" s="297">
        <v>716.8</v>
      </c>
      <c r="E137" s="298">
        <v>358.4</v>
      </c>
      <c r="F137" s="298">
        <v>1030.3999999999999</v>
      </c>
      <c r="G137" s="297">
        <v>538</v>
      </c>
      <c r="H137" s="297">
        <f aca="true" t="shared" si="3" ref="H137:H199">D137+E137+F137+G137</f>
        <v>2643.5999999999995</v>
      </c>
      <c r="I137" s="296" t="s">
        <v>192</v>
      </c>
    </row>
    <row r="138" spans="1:9" ht="14.25">
      <c r="A138" s="296" t="s">
        <v>187</v>
      </c>
      <c r="B138" s="296"/>
      <c r="C138" s="296" t="s">
        <v>21</v>
      </c>
      <c r="D138" s="297">
        <v>8</v>
      </c>
      <c r="E138" s="298">
        <v>52</v>
      </c>
      <c r="F138" s="298">
        <v>18</v>
      </c>
      <c r="G138" s="297">
        <v>21</v>
      </c>
      <c r="H138" s="297">
        <f t="shared" si="3"/>
        <v>99</v>
      </c>
      <c r="I138" s="296" t="s">
        <v>192</v>
      </c>
    </row>
    <row r="139" spans="1:9" ht="14.25">
      <c r="A139" s="296" t="s">
        <v>187</v>
      </c>
      <c r="B139" s="296"/>
      <c r="C139" s="296" t="s">
        <v>22</v>
      </c>
      <c r="D139" s="297">
        <v>49</v>
      </c>
      <c r="E139" s="298">
        <v>22</v>
      </c>
      <c r="F139" s="298">
        <v>30</v>
      </c>
      <c r="G139" s="297">
        <v>21</v>
      </c>
      <c r="H139" s="297">
        <f t="shared" si="3"/>
        <v>122</v>
      </c>
      <c r="I139" s="296" t="s">
        <v>192</v>
      </c>
    </row>
    <row r="140" spans="1:9" ht="14.25">
      <c r="A140" s="292" t="s">
        <v>187</v>
      </c>
      <c r="B140" s="292">
        <v>42</v>
      </c>
      <c r="C140" s="292" t="s">
        <v>59</v>
      </c>
      <c r="D140" s="294">
        <v>172</v>
      </c>
      <c r="E140" s="295">
        <v>141</v>
      </c>
      <c r="F140" s="295">
        <v>198</v>
      </c>
      <c r="G140" s="294">
        <f>SUM(G141:G144)</f>
        <v>163</v>
      </c>
      <c r="H140" s="294">
        <f>D140+E140+F140+G140</f>
        <v>674</v>
      </c>
      <c r="I140" s="296" t="s">
        <v>192</v>
      </c>
    </row>
    <row r="141" spans="1:9" ht="14.25">
      <c r="A141" s="296" t="s">
        <v>187</v>
      </c>
      <c r="B141" s="296"/>
      <c r="C141" s="296" t="s">
        <v>19</v>
      </c>
      <c r="D141" s="297">
        <v>160</v>
      </c>
      <c r="E141" s="298">
        <v>130</v>
      </c>
      <c r="F141" s="298">
        <v>180</v>
      </c>
      <c r="G141" s="297">
        <v>152</v>
      </c>
      <c r="H141" s="297">
        <f t="shared" si="3"/>
        <v>622</v>
      </c>
      <c r="I141" s="296" t="s">
        <v>192</v>
      </c>
    </row>
    <row r="142" spans="1:9" ht="14.25">
      <c r="A142" s="296" t="s">
        <v>187</v>
      </c>
      <c r="B142" s="296"/>
      <c r="C142" s="296" t="s">
        <v>20</v>
      </c>
      <c r="D142" s="297">
        <v>8</v>
      </c>
      <c r="E142" s="298">
        <v>7</v>
      </c>
      <c r="F142" s="298">
        <v>11</v>
      </c>
      <c r="G142" s="297">
        <v>8</v>
      </c>
      <c r="H142" s="297">
        <f t="shared" si="3"/>
        <v>34</v>
      </c>
      <c r="I142" s="296" t="s">
        <v>192</v>
      </c>
    </row>
    <row r="143" spans="1:9" ht="14.25">
      <c r="A143" s="296" t="s">
        <v>187</v>
      </c>
      <c r="B143" s="296"/>
      <c r="C143" s="296" t="s">
        <v>21</v>
      </c>
      <c r="D143" s="297">
        <v>2</v>
      </c>
      <c r="E143" s="298">
        <v>2</v>
      </c>
      <c r="F143" s="298">
        <v>3</v>
      </c>
      <c r="G143" s="297">
        <v>1</v>
      </c>
      <c r="H143" s="297">
        <f t="shared" si="3"/>
        <v>8</v>
      </c>
      <c r="I143" s="296" t="s">
        <v>192</v>
      </c>
    </row>
    <row r="144" spans="1:9" ht="14.25">
      <c r="A144" s="296" t="s">
        <v>187</v>
      </c>
      <c r="B144" s="296"/>
      <c r="C144" s="296" t="s">
        <v>22</v>
      </c>
      <c r="D144" s="297">
        <v>2</v>
      </c>
      <c r="E144" s="298">
        <v>2</v>
      </c>
      <c r="F144" s="298">
        <v>4</v>
      </c>
      <c r="G144" s="297">
        <v>2</v>
      </c>
      <c r="H144" s="297">
        <f t="shared" si="3"/>
        <v>10</v>
      </c>
      <c r="I144" s="296" t="s">
        <v>192</v>
      </c>
    </row>
    <row r="145" spans="1:9" ht="14.25">
      <c r="A145" s="292" t="s">
        <v>187</v>
      </c>
      <c r="B145" s="292">
        <v>43</v>
      </c>
      <c r="C145" s="292" t="s">
        <v>60</v>
      </c>
      <c r="D145" s="294">
        <v>17</v>
      </c>
      <c r="E145" s="295">
        <v>15</v>
      </c>
      <c r="F145" s="295">
        <v>15</v>
      </c>
      <c r="G145" s="294">
        <v>11</v>
      </c>
      <c r="H145" s="294">
        <f t="shared" si="3"/>
        <v>58</v>
      </c>
      <c r="I145" s="296" t="s">
        <v>192</v>
      </c>
    </row>
    <row r="146" spans="1:9" ht="14.25">
      <c r="A146" s="292" t="s">
        <v>187</v>
      </c>
      <c r="B146" s="292">
        <v>44</v>
      </c>
      <c r="C146" s="292" t="s">
        <v>61</v>
      </c>
      <c r="D146" s="294">
        <v>482</v>
      </c>
      <c r="E146" s="295">
        <v>450</v>
      </c>
      <c r="F146" s="295">
        <v>555</v>
      </c>
      <c r="G146" s="294">
        <f>SUM(G147:G150)</f>
        <v>456</v>
      </c>
      <c r="H146" s="294">
        <f t="shared" si="3"/>
        <v>1943</v>
      </c>
      <c r="I146" s="296" t="s">
        <v>192</v>
      </c>
    </row>
    <row r="147" spans="1:9" ht="14.25">
      <c r="A147" s="296" t="s">
        <v>187</v>
      </c>
      <c r="B147" s="296"/>
      <c r="C147" s="296" t="s">
        <v>19</v>
      </c>
      <c r="D147" s="297">
        <v>448</v>
      </c>
      <c r="E147" s="298">
        <v>408</v>
      </c>
      <c r="F147" s="298">
        <v>505</v>
      </c>
      <c r="G147" s="297">
        <v>425</v>
      </c>
      <c r="H147" s="297">
        <f t="shared" si="3"/>
        <v>1786</v>
      </c>
      <c r="I147" s="296" t="s">
        <v>192</v>
      </c>
    </row>
    <row r="148" spans="1:9" ht="14.25">
      <c r="A148" s="296" t="s">
        <v>187</v>
      </c>
      <c r="B148" s="296"/>
      <c r="C148" s="296" t="s">
        <v>20</v>
      </c>
      <c r="D148" s="297">
        <v>23</v>
      </c>
      <c r="E148" s="298">
        <v>28</v>
      </c>
      <c r="F148" s="298">
        <v>30</v>
      </c>
      <c r="G148" s="297">
        <v>21</v>
      </c>
      <c r="H148" s="297">
        <f t="shared" si="3"/>
        <v>102</v>
      </c>
      <c r="I148" s="296" t="s">
        <v>192</v>
      </c>
    </row>
    <row r="149" spans="1:9" ht="14.25">
      <c r="A149" s="296" t="s">
        <v>187</v>
      </c>
      <c r="B149" s="296"/>
      <c r="C149" s="296" t="s">
        <v>21</v>
      </c>
      <c r="D149" s="297">
        <v>5</v>
      </c>
      <c r="E149" s="298">
        <v>5</v>
      </c>
      <c r="F149" s="298">
        <v>8</v>
      </c>
      <c r="G149" s="297">
        <v>4</v>
      </c>
      <c r="H149" s="297">
        <f t="shared" si="3"/>
        <v>22</v>
      </c>
      <c r="I149" s="296" t="s">
        <v>192</v>
      </c>
    </row>
    <row r="150" spans="1:9" ht="14.25">
      <c r="A150" s="296" t="s">
        <v>187</v>
      </c>
      <c r="B150" s="296"/>
      <c r="C150" s="296" t="s">
        <v>22</v>
      </c>
      <c r="D150" s="297">
        <v>6</v>
      </c>
      <c r="E150" s="298">
        <v>9</v>
      </c>
      <c r="F150" s="298">
        <v>12</v>
      </c>
      <c r="G150" s="297">
        <v>6</v>
      </c>
      <c r="H150" s="297">
        <f t="shared" si="3"/>
        <v>33</v>
      </c>
      <c r="I150" s="296" t="s">
        <v>192</v>
      </c>
    </row>
    <row r="151" spans="1:9" ht="14.25">
      <c r="A151" s="292" t="s">
        <v>187</v>
      </c>
      <c r="B151" s="292">
        <v>45</v>
      </c>
      <c r="C151" s="293" t="s">
        <v>62</v>
      </c>
      <c r="D151" s="294">
        <v>4</v>
      </c>
      <c r="E151" s="295">
        <v>4</v>
      </c>
      <c r="F151" s="295">
        <v>4</v>
      </c>
      <c r="G151" s="294">
        <f>SUM(G152:G155)</f>
        <v>4</v>
      </c>
      <c r="H151" s="294">
        <f t="shared" si="3"/>
        <v>16</v>
      </c>
      <c r="I151" s="296" t="s">
        <v>192</v>
      </c>
    </row>
    <row r="152" spans="1:9" ht="14.25">
      <c r="A152" s="296" t="s">
        <v>187</v>
      </c>
      <c r="B152" s="296"/>
      <c r="C152" s="296" t="s">
        <v>19</v>
      </c>
      <c r="D152" s="297">
        <v>2</v>
      </c>
      <c r="E152" s="298">
        <v>2</v>
      </c>
      <c r="F152" s="298">
        <v>2</v>
      </c>
      <c r="G152" s="297">
        <v>2</v>
      </c>
      <c r="H152" s="297">
        <f t="shared" si="3"/>
        <v>8</v>
      </c>
      <c r="I152" s="296" t="s">
        <v>192</v>
      </c>
    </row>
    <row r="153" spans="1:9" ht="14.25">
      <c r="A153" s="296" t="s">
        <v>187</v>
      </c>
      <c r="B153" s="296"/>
      <c r="C153" s="296" t="s">
        <v>20</v>
      </c>
      <c r="D153" s="297">
        <v>1</v>
      </c>
      <c r="E153" s="298">
        <v>1</v>
      </c>
      <c r="F153" s="298">
        <v>1</v>
      </c>
      <c r="G153" s="297">
        <v>1</v>
      </c>
      <c r="H153" s="297">
        <f t="shared" si="3"/>
        <v>4</v>
      </c>
      <c r="I153" s="296" t="s">
        <v>192</v>
      </c>
    </row>
    <row r="154" spans="1:9" ht="14.25">
      <c r="A154" s="296" t="s">
        <v>187</v>
      </c>
      <c r="B154" s="296"/>
      <c r="C154" s="296" t="s">
        <v>21</v>
      </c>
      <c r="D154" s="297">
        <v>0</v>
      </c>
      <c r="E154" s="298">
        <v>0</v>
      </c>
      <c r="F154" s="298">
        <v>0</v>
      </c>
      <c r="G154" s="297">
        <v>0</v>
      </c>
      <c r="H154" s="297">
        <f t="shared" si="3"/>
        <v>0</v>
      </c>
      <c r="I154" s="296" t="s">
        <v>192</v>
      </c>
    </row>
    <row r="155" spans="1:9" ht="14.25">
      <c r="A155" s="296" t="s">
        <v>187</v>
      </c>
      <c r="B155" s="296"/>
      <c r="C155" s="296" t="s">
        <v>22</v>
      </c>
      <c r="D155" s="297">
        <v>1</v>
      </c>
      <c r="E155" s="298">
        <v>1</v>
      </c>
      <c r="F155" s="298">
        <v>1</v>
      </c>
      <c r="G155" s="297">
        <v>1</v>
      </c>
      <c r="H155" s="297">
        <f t="shared" si="3"/>
        <v>4</v>
      </c>
      <c r="I155" s="296" t="s">
        <v>192</v>
      </c>
    </row>
    <row r="156" spans="1:9" ht="28.5">
      <c r="A156" s="292" t="s">
        <v>187</v>
      </c>
      <c r="B156" s="292">
        <v>63</v>
      </c>
      <c r="C156" s="293" t="s">
        <v>83</v>
      </c>
      <c r="D156" s="294">
        <v>27</v>
      </c>
      <c r="E156" s="295">
        <v>22</v>
      </c>
      <c r="F156" s="295">
        <v>57</v>
      </c>
      <c r="G156" s="294">
        <f>SUM(G157:G160)</f>
        <v>42</v>
      </c>
      <c r="H156" s="294">
        <f t="shared" si="3"/>
        <v>148</v>
      </c>
      <c r="I156" s="296" t="s">
        <v>181</v>
      </c>
    </row>
    <row r="157" spans="1:9" ht="14.25">
      <c r="A157" s="296" t="s">
        <v>187</v>
      </c>
      <c r="B157" s="296"/>
      <c r="C157" s="296" t="s">
        <v>19</v>
      </c>
      <c r="D157" s="297">
        <v>0</v>
      </c>
      <c r="E157" s="298">
        <v>0</v>
      </c>
      <c r="F157" s="298">
        <v>0</v>
      </c>
      <c r="G157" s="297">
        <v>0</v>
      </c>
      <c r="H157" s="297">
        <f t="shared" si="3"/>
        <v>0</v>
      </c>
      <c r="I157" s="296" t="s">
        <v>181</v>
      </c>
    </row>
    <row r="158" spans="1:9" ht="14.25">
      <c r="A158" s="296" t="s">
        <v>187</v>
      </c>
      <c r="B158" s="296"/>
      <c r="C158" s="296" t="s">
        <v>20</v>
      </c>
      <c r="D158" s="297">
        <v>0</v>
      </c>
      <c r="E158" s="298">
        <v>0</v>
      </c>
      <c r="F158" s="298">
        <v>0</v>
      </c>
      <c r="G158" s="297">
        <v>0</v>
      </c>
      <c r="H158" s="297">
        <f t="shared" si="3"/>
        <v>0</v>
      </c>
      <c r="I158" s="296" t="s">
        <v>181</v>
      </c>
    </row>
    <row r="159" spans="1:9" ht="14.25">
      <c r="A159" s="296" t="s">
        <v>187</v>
      </c>
      <c r="B159" s="296"/>
      <c r="C159" s="296" t="s">
        <v>21</v>
      </c>
      <c r="D159" s="297">
        <v>0</v>
      </c>
      <c r="E159" s="298">
        <v>0</v>
      </c>
      <c r="F159" s="298">
        <v>0</v>
      </c>
      <c r="G159" s="297">
        <v>0</v>
      </c>
      <c r="H159" s="297">
        <f t="shared" si="3"/>
        <v>0</v>
      </c>
      <c r="I159" s="296" t="s">
        <v>181</v>
      </c>
    </row>
    <row r="160" spans="1:9" ht="14.25">
      <c r="A160" s="296" t="s">
        <v>187</v>
      </c>
      <c r="B160" s="296"/>
      <c r="C160" s="296" t="s">
        <v>22</v>
      </c>
      <c r="D160" s="297">
        <v>27</v>
      </c>
      <c r="E160" s="298">
        <v>22</v>
      </c>
      <c r="F160" s="298">
        <v>57</v>
      </c>
      <c r="G160" s="297">
        <v>42</v>
      </c>
      <c r="H160" s="297">
        <f t="shared" si="3"/>
        <v>148</v>
      </c>
      <c r="I160" s="296" t="s">
        <v>181</v>
      </c>
    </row>
    <row r="161" spans="1:9" ht="28.5">
      <c r="A161" s="292" t="s">
        <v>187</v>
      </c>
      <c r="B161" s="292">
        <v>64</v>
      </c>
      <c r="C161" s="293" t="s">
        <v>193</v>
      </c>
      <c r="D161" s="294">
        <v>0</v>
      </c>
      <c r="E161" s="295">
        <v>0</v>
      </c>
      <c r="F161" s="295">
        <v>0</v>
      </c>
      <c r="G161" s="294">
        <f>SUM(G162:G166)</f>
        <v>0</v>
      </c>
      <c r="H161" s="294">
        <f t="shared" si="3"/>
        <v>0</v>
      </c>
      <c r="I161" s="296" t="s">
        <v>180</v>
      </c>
    </row>
    <row r="162" spans="1:9" ht="14.25">
      <c r="A162" s="296" t="s">
        <v>187</v>
      </c>
      <c r="B162" s="296"/>
      <c r="C162" s="296" t="s">
        <v>194</v>
      </c>
      <c r="D162" s="297">
        <v>0</v>
      </c>
      <c r="E162" s="298">
        <v>0</v>
      </c>
      <c r="F162" s="298">
        <v>0</v>
      </c>
      <c r="G162" s="297">
        <v>0</v>
      </c>
      <c r="H162" s="297">
        <f t="shared" si="3"/>
        <v>0</v>
      </c>
      <c r="I162" s="296" t="s">
        <v>180</v>
      </c>
    </row>
    <row r="163" spans="1:9" ht="14.25">
      <c r="A163" s="296" t="s">
        <v>187</v>
      </c>
      <c r="B163" s="296"/>
      <c r="C163" s="296" t="s">
        <v>19</v>
      </c>
      <c r="D163" s="297">
        <v>0</v>
      </c>
      <c r="E163" s="298">
        <v>0</v>
      </c>
      <c r="F163" s="298">
        <v>0</v>
      </c>
      <c r="G163" s="297">
        <v>0</v>
      </c>
      <c r="H163" s="297">
        <f t="shared" si="3"/>
        <v>0</v>
      </c>
      <c r="I163" s="296" t="s">
        <v>180</v>
      </c>
    </row>
    <row r="164" spans="1:9" ht="14.25">
      <c r="A164" s="296" t="s">
        <v>187</v>
      </c>
      <c r="B164" s="296"/>
      <c r="C164" s="296" t="s">
        <v>20</v>
      </c>
      <c r="D164" s="297">
        <v>0</v>
      </c>
      <c r="E164" s="298">
        <v>0</v>
      </c>
      <c r="F164" s="298">
        <v>0</v>
      </c>
      <c r="G164" s="297">
        <v>0</v>
      </c>
      <c r="H164" s="297">
        <f t="shared" si="3"/>
        <v>0</v>
      </c>
      <c r="I164" s="296" t="s">
        <v>180</v>
      </c>
    </row>
    <row r="165" spans="1:9" ht="14.25">
      <c r="A165" s="296" t="s">
        <v>187</v>
      </c>
      <c r="B165" s="296"/>
      <c r="C165" s="296" t="s">
        <v>21</v>
      </c>
      <c r="D165" s="297">
        <v>0</v>
      </c>
      <c r="E165" s="298">
        <v>0</v>
      </c>
      <c r="F165" s="298">
        <v>0</v>
      </c>
      <c r="G165" s="297">
        <v>0</v>
      </c>
      <c r="H165" s="297">
        <f t="shared" si="3"/>
        <v>0</v>
      </c>
      <c r="I165" s="296" t="s">
        <v>180</v>
      </c>
    </row>
    <row r="166" spans="1:9" ht="14.25">
      <c r="A166" s="296" t="s">
        <v>187</v>
      </c>
      <c r="B166" s="296"/>
      <c r="C166" s="296" t="s">
        <v>22</v>
      </c>
      <c r="D166" s="297">
        <v>0</v>
      </c>
      <c r="E166" s="298">
        <v>0</v>
      </c>
      <c r="F166" s="298">
        <v>0</v>
      </c>
      <c r="G166" s="297">
        <v>0</v>
      </c>
      <c r="H166" s="297">
        <f t="shared" si="3"/>
        <v>0</v>
      </c>
      <c r="I166" s="296" t="s">
        <v>180</v>
      </c>
    </row>
    <row r="167" spans="1:9" ht="28.5">
      <c r="A167" s="292" t="s">
        <v>187</v>
      </c>
      <c r="B167" s="292">
        <v>65</v>
      </c>
      <c r="C167" s="293" t="s">
        <v>195</v>
      </c>
      <c r="D167" s="294">
        <v>141041.28</v>
      </c>
      <c r="E167" s="295">
        <v>38257.46</v>
      </c>
      <c r="F167" s="295">
        <v>168911.37000000005</v>
      </c>
      <c r="G167" s="294">
        <f>SUM(G168:G172)</f>
        <v>139182</v>
      </c>
      <c r="H167" s="294">
        <f t="shared" si="3"/>
        <v>487392.11000000004</v>
      </c>
      <c r="I167" s="296" t="s">
        <v>181</v>
      </c>
    </row>
    <row r="168" spans="1:9" ht="14.25">
      <c r="A168" s="296" t="s">
        <v>187</v>
      </c>
      <c r="B168" s="296"/>
      <c r="C168" s="296" t="s">
        <v>196</v>
      </c>
      <c r="D168" s="297">
        <v>0</v>
      </c>
      <c r="E168" s="298">
        <v>0</v>
      </c>
      <c r="F168" s="298">
        <v>0</v>
      </c>
      <c r="G168" s="297">
        <v>0</v>
      </c>
      <c r="H168" s="297">
        <f t="shared" si="3"/>
        <v>0</v>
      </c>
      <c r="I168" s="296" t="s">
        <v>181</v>
      </c>
    </row>
    <row r="169" spans="1:9" ht="14.25">
      <c r="A169" s="296" t="s">
        <v>187</v>
      </c>
      <c r="B169" s="296"/>
      <c r="C169" s="296" t="s">
        <v>19</v>
      </c>
      <c r="D169" s="297">
        <v>0</v>
      </c>
      <c r="E169" s="298">
        <v>0</v>
      </c>
      <c r="F169" s="298">
        <v>0</v>
      </c>
      <c r="G169" s="297">
        <v>0</v>
      </c>
      <c r="H169" s="297">
        <f t="shared" si="3"/>
        <v>0</v>
      </c>
      <c r="I169" s="296" t="s">
        <v>181</v>
      </c>
    </row>
    <row r="170" spans="1:9" ht="14.25">
      <c r="A170" s="296" t="s">
        <v>187</v>
      </c>
      <c r="B170" s="296"/>
      <c r="C170" s="296" t="s">
        <v>20</v>
      </c>
      <c r="D170" s="297">
        <v>0</v>
      </c>
      <c r="E170" s="298">
        <v>0</v>
      </c>
      <c r="F170" s="298">
        <v>0</v>
      </c>
      <c r="G170" s="297">
        <v>0</v>
      </c>
      <c r="H170" s="297">
        <f t="shared" si="3"/>
        <v>0</v>
      </c>
      <c r="I170" s="296" t="s">
        <v>181</v>
      </c>
    </row>
    <row r="171" spans="1:9" ht="14.25">
      <c r="A171" s="296" t="s">
        <v>187</v>
      </c>
      <c r="B171" s="296"/>
      <c r="C171" s="296" t="s">
        <v>21</v>
      </c>
      <c r="D171" s="297">
        <v>0</v>
      </c>
      <c r="E171" s="298">
        <v>0</v>
      </c>
      <c r="F171" s="298">
        <v>0</v>
      </c>
      <c r="G171" s="297">
        <v>0</v>
      </c>
      <c r="H171" s="297">
        <f t="shared" si="3"/>
        <v>0</v>
      </c>
      <c r="I171" s="296" t="s">
        <v>181</v>
      </c>
    </row>
    <row r="172" spans="1:9" ht="14.25">
      <c r="A172" s="296" t="s">
        <v>187</v>
      </c>
      <c r="B172" s="296"/>
      <c r="C172" s="296" t="s">
        <v>22</v>
      </c>
      <c r="D172" s="297">
        <v>141041.28</v>
      </c>
      <c r="E172" s="298">
        <v>38257.46</v>
      </c>
      <c r="F172" s="298">
        <v>168911.37000000005</v>
      </c>
      <c r="G172" s="297">
        <v>139182</v>
      </c>
      <c r="H172" s="297">
        <f t="shared" si="3"/>
        <v>487392.11000000004</v>
      </c>
      <c r="I172" s="296" t="s">
        <v>181</v>
      </c>
    </row>
    <row r="173" spans="1:9" ht="14.25">
      <c r="A173" s="300" t="s">
        <v>197</v>
      </c>
      <c r="B173" s="300">
        <v>15</v>
      </c>
      <c r="C173" s="300" t="s">
        <v>198</v>
      </c>
      <c r="D173" s="301">
        <v>5</v>
      </c>
      <c r="E173" s="302">
        <v>2</v>
      </c>
      <c r="F173" s="302">
        <v>10</v>
      </c>
      <c r="G173" s="301">
        <f>SUM(G174:G178)</f>
        <v>9</v>
      </c>
      <c r="H173" s="301">
        <f t="shared" si="3"/>
        <v>26</v>
      </c>
      <c r="I173" s="303" t="s">
        <v>183</v>
      </c>
    </row>
    <row r="174" spans="1:9" ht="14.25">
      <c r="A174" s="303" t="s">
        <v>197</v>
      </c>
      <c r="B174" s="303"/>
      <c r="C174" s="303" t="s">
        <v>199</v>
      </c>
      <c r="D174" s="304">
        <v>0</v>
      </c>
      <c r="E174" s="305">
        <v>0</v>
      </c>
      <c r="F174" s="305">
        <v>0</v>
      </c>
      <c r="G174" s="304">
        <v>0</v>
      </c>
      <c r="H174" s="304">
        <f t="shared" si="3"/>
        <v>0</v>
      </c>
      <c r="I174" s="303" t="s">
        <v>183</v>
      </c>
    </row>
    <row r="175" spans="1:9" ht="14.25">
      <c r="A175" s="303" t="s">
        <v>197</v>
      </c>
      <c r="B175" s="303"/>
      <c r="C175" s="303" t="s">
        <v>19</v>
      </c>
      <c r="D175" s="304">
        <v>2</v>
      </c>
      <c r="E175" s="305">
        <v>2</v>
      </c>
      <c r="F175" s="305">
        <v>5</v>
      </c>
      <c r="G175" s="304">
        <v>5</v>
      </c>
      <c r="H175" s="304">
        <f t="shared" si="3"/>
        <v>14</v>
      </c>
      <c r="I175" s="303" t="s">
        <v>183</v>
      </c>
    </row>
    <row r="176" spans="1:9" ht="14.25">
      <c r="A176" s="303" t="s">
        <v>197</v>
      </c>
      <c r="B176" s="303"/>
      <c r="C176" s="303" t="s">
        <v>20</v>
      </c>
      <c r="D176" s="304">
        <v>2</v>
      </c>
      <c r="E176" s="305">
        <v>0</v>
      </c>
      <c r="F176" s="305">
        <v>1</v>
      </c>
      <c r="G176" s="304">
        <v>2</v>
      </c>
      <c r="H176" s="304">
        <f t="shared" si="3"/>
        <v>5</v>
      </c>
      <c r="I176" s="303" t="s">
        <v>183</v>
      </c>
    </row>
    <row r="177" spans="1:9" ht="14.25">
      <c r="A177" s="303" t="s">
        <v>197</v>
      </c>
      <c r="B177" s="303"/>
      <c r="C177" s="303" t="s">
        <v>21</v>
      </c>
      <c r="D177" s="304">
        <v>0</v>
      </c>
      <c r="E177" s="305">
        <v>0</v>
      </c>
      <c r="F177" s="305">
        <v>0</v>
      </c>
      <c r="G177" s="304">
        <v>1</v>
      </c>
      <c r="H177" s="304">
        <f t="shared" si="3"/>
        <v>1</v>
      </c>
      <c r="I177" s="303" t="s">
        <v>183</v>
      </c>
    </row>
    <row r="178" spans="1:9" ht="14.25">
      <c r="A178" s="303" t="s">
        <v>197</v>
      </c>
      <c r="B178" s="303"/>
      <c r="C178" s="303" t="s">
        <v>22</v>
      </c>
      <c r="D178" s="304">
        <v>1</v>
      </c>
      <c r="E178" s="305">
        <v>0</v>
      </c>
      <c r="F178" s="305">
        <v>4</v>
      </c>
      <c r="G178" s="304">
        <v>1</v>
      </c>
      <c r="H178" s="304">
        <f t="shared" si="3"/>
        <v>6</v>
      </c>
      <c r="I178" s="303" t="s">
        <v>183</v>
      </c>
    </row>
    <row r="179" spans="1:9" ht="28.5">
      <c r="A179" s="300" t="s">
        <v>197</v>
      </c>
      <c r="B179" s="300">
        <v>31</v>
      </c>
      <c r="C179" s="306" t="s">
        <v>48</v>
      </c>
      <c r="D179" s="301">
        <v>285.6</v>
      </c>
      <c r="E179" s="302">
        <v>277.6000000000001</v>
      </c>
      <c r="F179" s="302">
        <v>378.40000000000015</v>
      </c>
      <c r="G179" s="301">
        <v>302</v>
      </c>
      <c r="H179" s="301">
        <f t="shared" si="3"/>
        <v>1243.6000000000001</v>
      </c>
      <c r="I179" s="303" t="s">
        <v>190</v>
      </c>
    </row>
    <row r="180" spans="1:9" ht="28.5">
      <c r="A180" s="300" t="s">
        <v>197</v>
      </c>
      <c r="B180" s="300">
        <v>53</v>
      </c>
      <c r="C180" s="306" t="s">
        <v>70</v>
      </c>
      <c r="D180" s="301">
        <v>424</v>
      </c>
      <c r="E180" s="302">
        <v>440</v>
      </c>
      <c r="F180" s="302">
        <v>584</v>
      </c>
      <c r="G180" s="301">
        <f>SUM(G181:G184)</f>
        <v>288</v>
      </c>
      <c r="H180" s="301">
        <f t="shared" si="3"/>
        <v>1736</v>
      </c>
      <c r="I180" s="303" t="s">
        <v>176</v>
      </c>
    </row>
    <row r="181" spans="1:9" ht="14.25">
      <c r="A181" s="303" t="s">
        <v>197</v>
      </c>
      <c r="B181" s="303"/>
      <c r="C181" s="303" t="s">
        <v>71</v>
      </c>
      <c r="D181" s="304">
        <v>212</v>
      </c>
      <c r="E181" s="305">
        <v>220</v>
      </c>
      <c r="F181" s="305">
        <v>292</v>
      </c>
      <c r="G181" s="304">
        <v>144</v>
      </c>
      <c r="H181" s="304">
        <f t="shared" si="3"/>
        <v>868</v>
      </c>
      <c r="I181" s="303" t="s">
        <v>176</v>
      </c>
    </row>
    <row r="182" spans="1:9" ht="14.25">
      <c r="A182" s="303" t="s">
        <v>197</v>
      </c>
      <c r="B182" s="303"/>
      <c r="C182" s="303" t="s">
        <v>72</v>
      </c>
      <c r="D182" s="304">
        <v>106</v>
      </c>
      <c r="E182" s="305">
        <v>110</v>
      </c>
      <c r="F182" s="305">
        <v>146</v>
      </c>
      <c r="G182" s="304">
        <v>72</v>
      </c>
      <c r="H182" s="304">
        <f t="shared" si="3"/>
        <v>434</v>
      </c>
      <c r="I182" s="303" t="s">
        <v>176</v>
      </c>
    </row>
    <row r="183" spans="1:9" ht="14.25">
      <c r="A183" s="303" t="s">
        <v>197</v>
      </c>
      <c r="B183" s="303"/>
      <c r="C183" s="303" t="s">
        <v>73</v>
      </c>
      <c r="D183" s="304">
        <v>106</v>
      </c>
      <c r="E183" s="305">
        <v>110</v>
      </c>
      <c r="F183" s="305">
        <v>146</v>
      </c>
      <c r="G183" s="304">
        <v>72</v>
      </c>
      <c r="H183" s="304">
        <f t="shared" si="3"/>
        <v>434</v>
      </c>
      <c r="I183" s="303" t="s">
        <v>176</v>
      </c>
    </row>
    <row r="184" spans="1:9" ht="14.25">
      <c r="A184" s="303" t="s">
        <v>197</v>
      </c>
      <c r="B184" s="303"/>
      <c r="C184" s="303"/>
      <c r="D184" s="304">
        <v>0</v>
      </c>
      <c r="E184" s="305">
        <v>0</v>
      </c>
      <c r="F184" s="305">
        <v>0</v>
      </c>
      <c r="G184" s="304">
        <v>0</v>
      </c>
      <c r="H184" s="304">
        <f t="shared" si="3"/>
        <v>0</v>
      </c>
      <c r="I184" s="303" t="s">
        <v>176</v>
      </c>
    </row>
    <row r="185" spans="1:9" ht="14.25">
      <c r="A185" s="307" t="s">
        <v>200</v>
      </c>
      <c r="B185" s="307">
        <v>1</v>
      </c>
      <c r="C185" s="307" t="s">
        <v>13</v>
      </c>
      <c r="D185" s="308">
        <v>341120</v>
      </c>
      <c r="E185" s="309">
        <v>341120</v>
      </c>
      <c r="F185" s="309">
        <v>341120</v>
      </c>
      <c r="G185" s="308">
        <v>341120</v>
      </c>
      <c r="H185" s="308">
        <f>G185</f>
        <v>341120</v>
      </c>
      <c r="I185" s="310" t="s">
        <v>175</v>
      </c>
    </row>
    <row r="186" spans="1:9" ht="14.25">
      <c r="A186" s="307" t="s">
        <v>200</v>
      </c>
      <c r="B186" s="307">
        <v>2</v>
      </c>
      <c r="C186" s="307" t="s">
        <v>14</v>
      </c>
      <c r="D186" s="308">
        <v>287299</v>
      </c>
      <c r="E186" s="309">
        <v>287584</v>
      </c>
      <c r="F186" s="309">
        <v>287546</v>
      </c>
      <c r="G186" s="308">
        <v>288072</v>
      </c>
      <c r="H186" s="311">
        <f>G186</f>
        <v>288072</v>
      </c>
      <c r="I186" s="310" t="s">
        <v>175</v>
      </c>
    </row>
    <row r="187" spans="1:9" ht="14.25">
      <c r="A187" s="307" t="s">
        <v>200</v>
      </c>
      <c r="B187" s="307">
        <v>3</v>
      </c>
      <c r="C187" s="307" t="s">
        <v>15</v>
      </c>
      <c r="D187" s="308">
        <v>1589</v>
      </c>
      <c r="E187" s="309">
        <v>1589</v>
      </c>
      <c r="F187" s="309">
        <v>1589</v>
      </c>
      <c r="G187" s="308">
        <v>1589</v>
      </c>
      <c r="H187" s="308">
        <f>G187</f>
        <v>1589</v>
      </c>
      <c r="I187" s="310" t="s">
        <v>201</v>
      </c>
    </row>
    <row r="188" spans="1:9" ht="14.25">
      <c r="A188" s="307" t="s">
        <v>200</v>
      </c>
      <c r="B188" s="307">
        <v>4</v>
      </c>
      <c r="C188" s="307" t="s">
        <v>16</v>
      </c>
      <c r="D188" s="308">
        <v>2169.155</v>
      </c>
      <c r="E188" s="309">
        <v>2208.383</v>
      </c>
      <c r="F188" s="309">
        <v>2208.383</v>
      </c>
      <c r="G188" s="312">
        <v>2208.38</v>
      </c>
      <c r="H188" s="312">
        <f>G188</f>
        <v>2208.38</v>
      </c>
      <c r="I188" s="310" t="s">
        <v>201</v>
      </c>
    </row>
    <row r="189" spans="1:9" ht="14.25">
      <c r="A189" s="307" t="s">
        <v>200</v>
      </c>
      <c r="B189" s="307">
        <v>5</v>
      </c>
      <c r="C189" s="307" t="s">
        <v>17</v>
      </c>
      <c r="D189" s="308">
        <v>2227.36</v>
      </c>
      <c r="E189" s="309">
        <v>2217.187</v>
      </c>
      <c r="F189" s="309">
        <v>2215.674</v>
      </c>
      <c r="G189" s="312">
        <v>2310.13</v>
      </c>
      <c r="H189" s="312">
        <f>G189</f>
        <v>2310.13</v>
      </c>
      <c r="I189" s="310" t="s">
        <v>201</v>
      </c>
    </row>
    <row r="190" spans="1:9" ht="14.25">
      <c r="A190" s="307" t="s">
        <v>200</v>
      </c>
      <c r="B190" s="307">
        <v>23</v>
      </c>
      <c r="C190" s="307" t="s">
        <v>39</v>
      </c>
      <c r="D190" s="308">
        <v>0</v>
      </c>
      <c r="E190" s="309">
        <v>0</v>
      </c>
      <c r="F190" s="309">
        <v>0</v>
      </c>
      <c r="G190" s="308">
        <v>0</v>
      </c>
      <c r="H190" s="308">
        <f t="shared" si="3"/>
        <v>0</v>
      </c>
      <c r="I190" s="310" t="s">
        <v>201</v>
      </c>
    </row>
    <row r="191" spans="1:9" ht="14.25">
      <c r="A191" s="307" t="s">
        <v>200</v>
      </c>
      <c r="B191" s="307">
        <v>24</v>
      </c>
      <c r="C191" s="307" t="s">
        <v>103</v>
      </c>
      <c r="D191" s="313">
        <v>0.571456150414397</v>
      </c>
      <c r="E191" s="314">
        <v>0.4441966594507364</v>
      </c>
      <c r="F191" s="314">
        <v>0.42621632577712404</v>
      </c>
      <c r="G191" s="314">
        <v>0.2728</v>
      </c>
      <c r="H191" s="313">
        <f>(D191+E191+F191+G191)/4</f>
        <v>0.42866728391056436</v>
      </c>
      <c r="I191" s="310" t="s">
        <v>180</v>
      </c>
    </row>
    <row r="192" spans="1:9" ht="28.5">
      <c r="A192" s="322" t="s">
        <v>200</v>
      </c>
      <c r="B192" s="323">
        <v>26</v>
      </c>
      <c r="C192" s="324" t="s">
        <v>202</v>
      </c>
      <c r="D192" s="325">
        <v>1858994.2</v>
      </c>
      <c r="E192" s="326">
        <v>2351789.4</v>
      </c>
      <c r="F192" s="326">
        <v>2114677.5</v>
      </c>
      <c r="G192" s="325">
        <v>1930256</v>
      </c>
      <c r="H192" s="325">
        <f t="shared" si="3"/>
        <v>8255717.1</v>
      </c>
      <c r="I192" s="327" t="s">
        <v>203</v>
      </c>
    </row>
    <row r="193" spans="1:9" ht="14.25">
      <c r="A193" s="307" t="s">
        <v>200</v>
      </c>
      <c r="B193" s="307">
        <v>27</v>
      </c>
      <c r="C193" s="307" t="s">
        <v>44</v>
      </c>
      <c r="D193" s="315">
        <v>3.9131</v>
      </c>
      <c r="E193" s="316">
        <v>3.9131</v>
      </c>
      <c r="F193" s="316">
        <v>3.9131</v>
      </c>
      <c r="G193" s="316">
        <v>3.9131</v>
      </c>
      <c r="H193" s="317">
        <f>(D193+E193+F193+G193)/4</f>
        <v>3.9131</v>
      </c>
      <c r="I193" s="310" t="s">
        <v>175</v>
      </c>
    </row>
    <row r="194" spans="1:9" ht="28.5">
      <c r="A194" s="307" t="s">
        <v>200</v>
      </c>
      <c r="B194" s="307">
        <v>35</v>
      </c>
      <c r="C194" s="318" t="s">
        <v>204</v>
      </c>
      <c r="D194" s="307">
        <v>3</v>
      </c>
      <c r="E194" s="309">
        <v>0</v>
      </c>
      <c r="F194" s="309">
        <v>0</v>
      </c>
      <c r="G194" s="307">
        <f>SUM(G195:G199)</f>
        <v>0</v>
      </c>
      <c r="H194" s="307">
        <f t="shared" si="3"/>
        <v>3</v>
      </c>
      <c r="I194" s="310" t="s">
        <v>190</v>
      </c>
    </row>
    <row r="195" spans="1:9" ht="14.25">
      <c r="A195" s="310" t="s">
        <v>200</v>
      </c>
      <c r="B195" s="310"/>
      <c r="C195" s="310" t="s">
        <v>205</v>
      </c>
      <c r="D195" s="310">
        <v>0</v>
      </c>
      <c r="E195" s="309">
        <v>0</v>
      </c>
      <c r="F195" s="309">
        <v>0</v>
      </c>
      <c r="G195" s="310">
        <v>0</v>
      </c>
      <c r="H195" s="310">
        <f t="shared" si="3"/>
        <v>0</v>
      </c>
      <c r="I195" s="310" t="s">
        <v>190</v>
      </c>
    </row>
    <row r="196" spans="1:9" ht="14.25">
      <c r="A196" s="310" t="s">
        <v>200</v>
      </c>
      <c r="B196" s="310"/>
      <c r="C196" s="310" t="s">
        <v>19</v>
      </c>
      <c r="D196" s="310">
        <v>3</v>
      </c>
      <c r="E196" s="309">
        <v>0</v>
      </c>
      <c r="F196" s="309">
        <v>0</v>
      </c>
      <c r="G196" s="310">
        <v>0</v>
      </c>
      <c r="H196" s="310">
        <f t="shared" si="3"/>
        <v>3</v>
      </c>
      <c r="I196" s="310" t="s">
        <v>190</v>
      </c>
    </row>
    <row r="197" spans="1:9" ht="14.25">
      <c r="A197" s="310" t="s">
        <v>200</v>
      </c>
      <c r="B197" s="310"/>
      <c r="C197" s="310" t="s">
        <v>20</v>
      </c>
      <c r="D197" s="310">
        <v>0</v>
      </c>
      <c r="E197" s="309">
        <v>0</v>
      </c>
      <c r="F197" s="309">
        <v>0</v>
      </c>
      <c r="G197" s="310">
        <v>0</v>
      </c>
      <c r="H197" s="310">
        <f t="shared" si="3"/>
        <v>0</v>
      </c>
      <c r="I197" s="310" t="s">
        <v>190</v>
      </c>
    </row>
    <row r="198" spans="1:9" ht="14.25">
      <c r="A198" s="310" t="s">
        <v>200</v>
      </c>
      <c r="B198" s="310"/>
      <c r="C198" s="310" t="s">
        <v>21</v>
      </c>
      <c r="D198" s="310">
        <v>0</v>
      </c>
      <c r="E198" s="309">
        <v>0</v>
      </c>
      <c r="F198" s="309">
        <v>0</v>
      </c>
      <c r="G198" s="310">
        <v>0</v>
      </c>
      <c r="H198" s="310">
        <f t="shared" si="3"/>
        <v>0</v>
      </c>
      <c r="I198" s="310" t="s">
        <v>190</v>
      </c>
    </row>
    <row r="199" spans="1:9" ht="14.25">
      <c r="A199" s="310" t="s">
        <v>200</v>
      </c>
      <c r="B199" s="310"/>
      <c r="C199" s="310" t="s">
        <v>22</v>
      </c>
      <c r="D199" s="310">
        <v>0</v>
      </c>
      <c r="E199" s="309">
        <v>0</v>
      </c>
      <c r="F199" s="309">
        <v>0</v>
      </c>
      <c r="G199" s="310">
        <v>0</v>
      </c>
      <c r="H199" s="310">
        <f t="shared" si="3"/>
        <v>0</v>
      </c>
      <c r="I199" s="310" t="s">
        <v>190</v>
      </c>
    </row>
    <row r="200" spans="1:9" ht="14.25">
      <c r="A200" s="307" t="s">
        <v>200</v>
      </c>
      <c r="B200" s="307">
        <v>46</v>
      </c>
      <c r="C200" s="307" t="s">
        <v>63</v>
      </c>
      <c r="D200" s="307">
        <v>24</v>
      </c>
      <c r="E200" s="309">
        <v>24</v>
      </c>
      <c r="F200" s="309">
        <v>24</v>
      </c>
      <c r="G200" s="309">
        <v>24</v>
      </c>
      <c r="H200" s="307">
        <v>24</v>
      </c>
      <c r="I200" s="310" t="s">
        <v>175</v>
      </c>
    </row>
    <row r="201" spans="1:9" ht="14.25">
      <c r="A201" s="310" t="s">
        <v>200</v>
      </c>
      <c r="B201" s="310"/>
      <c r="C201" s="310" t="s">
        <v>19</v>
      </c>
      <c r="D201" s="310">
        <v>24</v>
      </c>
      <c r="E201" s="309">
        <v>24</v>
      </c>
      <c r="F201" s="309">
        <v>24</v>
      </c>
      <c r="G201" s="309">
        <v>24</v>
      </c>
      <c r="H201" s="310">
        <v>24</v>
      </c>
      <c r="I201" s="310" t="s">
        <v>175</v>
      </c>
    </row>
    <row r="202" spans="1:9" ht="14.25">
      <c r="A202" s="310" t="s">
        <v>200</v>
      </c>
      <c r="B202" s="310"/>
      <c r="C202" s="310" t="s">
        <v>20</v>
      </c>
      <c r="D202" s="310">
        <v>24</v>
      </c>
      <c r="E202" s="309">
        <v>24</v>
      </c>
      <c r="F202" s="309">
        <v>24</v>
      </c>
      <c r="G202" s="309">
        <v>24</v>
      </c>
      <c r="H202" s="310">
        <v>24</v>
      </c>
      <c r="I202" s="310" t="s">
        <v>175</v>
      </c>
    </row>
    <row r="203" spans="1:9" ht="14.25">
      <c r="A203" s="310" t="s">
        <v>200</v>
      </c>
      <c r="B203" s="310"/>
      <c r="C203" s="310" t="s">
        <v>21</v>
      </c>
      <c r="D203" s="310">
        <v>24</v>
      </c>
      <c r="E203" s="309">
        <v>24</v>
      </c>
      <c r="F203" s="309">
        <v>24</v>
      </c>
      <c r="G203" s="309">
        <v>24</v>
      </c>
      <c r="H203" s="310">
        <v>24</v>
      </c>
      <c r="I203" s="310" t="s">
        <v>175</v>
      </c>
    </row>
    <row r="204" spans="1:9" ht="14.25">
      <c r="A204" s="310" t="s">
        <v>200</v>
      </c>
      <c r="B204" s="310"/>
      <c r="C204" s="310" t="s">
        <v>22</v>
      </c>
      <c r="D204" s="310">
        <v>24</v>
      </c>
      <c r="E204" s="309">
        <v>24</v>
      </c>
      <c r="F204" s="309">
        <v>24</v>
      </c>
      <c r="G204" s="309">
        <v>24</v>
      </c>
      <c r="H204" s="310">
        <v>24</v>
      </c>
      <c r="I204" s="310" t="s">
        <v>175</v>
      </c>
    </row>
    <row r="205" spans="1:9" ht="14.25">
      <c r="A205" s="307" t="s">
        <v>200</v>
      </c>
      <c r="B205" s="307">
        <v>47</v>
      </c>
      <c r="C205" s="307" t="s">
        <v>64</v>
      </c>
      <c r="D205" s="312">
        <v>942.233</v>
      </c>
      <c r="E205" s="316">
        <v>942.2330000000001</v>
      </c>
      <c r="F205" s="316">
        <v>942.2330000000001</v>
      </c>
      <c r="G205" s="312">
        <v>942.23</v>
      </c>
      <c r="H205" s="312">
        <f>D205</f>
        <v>942.233</v>
      </c>
      <c r="I205" s="310" t="s">
        <v>201</v>
      </c>
    </row>
    <row r="206" spans="1:9" ht="14.25">
      <c r="A206" s="307" t="s">
        <v>200</v>
      </c>
      <c r="B206" s="307">
        <v>48</v>
      </c>
      <c r="C206" s="307" t="s">
        <v>65</v>
      </c>
      <c r="D206" s="312">
        <v>1191.494</v>
      </c>
      <c r="E206" s="316">
        <v>1191.504</v>
      </c>
      <c r="F206" s="316">
        <v>1191.494</v>
      </c>
      <c r="G206" s="312">
        <v>1194.56</v>
      </c>
      <c r="H206" s="312">
        <f>G206</f>
        <v>1194.56</v>
      </c>
      <c r="I206" s="310" t="s">
        <v>201</v>
      </c>
    </row>
    <row r="207" spans="1:9" ht="14.25">
      <c r="A207" s="307" t="s">
        <v>200</v>
      </c>
      <c r="B207" s="307">
        <v>49</v>
      </c>
      <c r="C207" s="307" t="s">
        <v>66</v>
      </c>
      <c r="D207" s="312">
        <v>204866</v>
      </c>
      <c r="E207" s="309">
        <v>205444</v>
      </c>
      <c r="F207" s="309">
        <v>205440</v>
      </c>
      <c r="G207" s="312">
        <v>205627</v>
      </c>
      <c r="H207" s="312">
        <f>G207</f>
        <v>205627</v>
      </c>
      <c r="I207" s="310" t="s">
        <v>175</v>
      </c>
    </row>
    <row r="208" spans="1:9" ht="14.25">
      <c r="A208" s="307" t="s">
        <v>200</v>
      </c>
      <c r="B208" s="307">
        <v>50</v>
      </c>
      <c r="C208" s="307" t="s">
        <v>67</v>
      </c>
      <c r="D208" s="312">
        <v>0.749838892385148</v>
      </c>
      <c r="E208" s="319">
        <v>0.7498451856513529</v>
      </c>
      <c r="F208" s="319">
        <v>0.7498388923851479</v>
      </c>
      <c r="G208" s="312">
        <v>0.75</v>
      </c>
      <c r="H208" s="312">
        <f>(D208+E208+F208+G208)/4</f>
        <v>0.7498807426054123</v>
      </c>
      <c r="I208" s="310" t="s">
        <v>201</v>
      </c>
    </row>
    <row r="209" spans="1:9" ht="14.25">
      <c r="A209" s="307" t="s">
        <v>200</v>
      </c>
      <c r="B209" s="307">
        <v>60</v>
      </c>
      <c r="C209" s="307" t="s">
        <v>206</v>
      </c>
      <c r="D209" s="312">
        <v>4.1311</v>
      </c>
      <c r="E209" s="316">
        <v>4.1311</v>
      </c>
      <c r="F209" s="316">
        <v>4.1311</v>
      </c>
      <c r="G209" s="312">
        <v>4.13</v>
      </c>
      <c r="H209" s="312">
        <f>(D209+E209+F209+G209)/4</f>
        <v>4.130825</v>
      </c>
      <c r="I209" s="310" t="s">
        <v>175</v>
      </c>
    </row>
    <row r="210" spans="1:9" ht="14.25">
      <c r="A210" s="307"/>
      <c r="B210" s="307">
        <v>61</v>
      </c>
      <c r="C210" s="320" t="s">
        <v>207</v>
      </c>
      <c r="D210" s="312"/>
      <c r="E210" s="316">
        <v>1.6786</v>
      </c>
      <c r="F210" s="316">
        <v>1.6786</v>
      </c>
      <c r="G210" s="312">
        <v>1.68</v>
      </c>
      <c r="H210" s="312">
        <f>(E210+F210+G210)/3</f>
        <v>1.6790666666666667</v>
      </c>
      <c r="I210" s="310"/>
    </row>
    <row r="211" spans="1:9" ht="28.5">
      <c r="A211" s="307" t="s">
        <v>200</v>
      </c>
      <c r="B211" s="307">
        <v>62</v>
      </c>
      <c r="C211" s="318" t="s">
        <v>96</v>
      </c>
      <c r="D211" s="312">
        <v>1789955.48</v>
      </c>
      <c r="E211" s="309">
        <v>1647060.52</v>
      </c>
      <c r="F211" s="309">
        <v>1664132</v>
      </c>
      <c r="G211" s="312">
        <v>1697901</v>
      </c>
      <c r="H211" s="312">
        <f>D211+E211+F211+G211</f>
        <v>6799049</v>
      </c>
      <c r="I211" s="310" t="s">
        <v>203</v>
      </c>
    </row>
    <row r="212" ht="14.25">
      <c r="E212" s="321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I213"/>
  <sheetViews>
    <sheetView zoomScalePageLayoutView="0" workbookViewId="0" topLeftCell="A193">
      <selection activeCell="D10" sqref="D10"/>
    </sheetView>
  </sheetViews>
  <sheetFormatPr defaultColWidth="9.140625" defaultRowHeight="12.75"/>
  <cols>
    <col min="1" max="1" width="11.00390625" style="0" customWidth="1"/>
    <col min="2" max="2" width="5.140625" style="0" customWidth="1"/>
    <col min="3" max="3" width="60.00390625" style="0" customWidth="1"/>
    <col min="4" max="4" width="11.8515625" style="0" bestFit="1" customWidth="1"/>
    <col min="5" max="5" width="11.140625" style="0" customWidth="1"/>
    <col min="6" max="6" width="11.7109375" style="0" bestFit="1" customWidth="1"/>
    <col min="7" max="7" width="16.421875" style="0" bestFit="1" customWidth="1"/>
    <col min="8" max="8" width="12.7109375" style="0" customWidth="1"/>
    <col min="9" max="9" width="32.00390625" style="0" customWidth="1"/>
  </cols>
  <sheetData>
    <row r="2" ht="15.75" customHeight="1"/>
    <row r="3" ht="12.75">
      <c r="C3" t="s">
        <v>98</v>
      </c>
    </row>
    <row r="4" spans="3:7" ht="14.25">
      <c r="C4" t="s">
        <v>165</v>
      </c>
      <c r="G4" s="312"/>
    </row>
    <row r="5" ht="12.75">
      <c r="C5" t="s">
        <v>208</v>
      </c>
    </row>
    <row r="6" ht="12.75">
      <c r="C6" t="s">
        <v>101</v>
      </c>
    </row>
    <row r="7" spans="1:9" ht="28.5">
      <c r="A7" s="265" t="s">
        <v>167</v>
      </c>
      <c r="B7" s="265" t="s">
        <v>2</v>
      </c>
      <c r="C7" s="265" t="s">
        <v>3</v>
      </c>
      <c r="D7" s="265" t="s">
        <v>168</v>
      </c>
      <c r="E7" s="265" t="s">
        <v>169</v>
      </c>
      <c r="F7" s="265" t="s">
        <v>170</v>
      </c>
      <c r="G7" s="265" t="s">
        <v>171</v>
      </c>
      <c r="H7" s="265" t="s">
        <v>209</v>
      </c>
      <c r="I7" s="265" t="s">
        <v>173</v>
      </c>
    </row>
    <row r="8" spans="1:9" ht="14.25">
      <c r="A8" s="266" t="s">
        <v>174</v>
      </c>
      <c r="B8" s="266">
        <v>6</v>
      </c>
      <c r="C8" s="266" t="s">
        <v>18</v>
      </c>
      <c r="D8" s="267">
        <f>D9+D10+D11+D12</f>
        <v>80428</v>
      </c>
      <c r="E8" s="267">
        <f>E9+E10+E11+E12</f>
        <v>80814</v>
      </c>
      <c r="F8" s="267">
        <f>F9+F10+F11+F12</f>
        <v>81266</v>
      </c>
      <c r="G8" s="267">
        <f>G9+G10+G11+G12</f>
        <v>81956</v>
      </c>
      <c r="H8" s="267">
        <f>G8</f>
        <v>81956</v>
      </c>
      <c r="I8" s="269" t="s">
        <v>175</v>
      </c>
    </row>
    <row r="9" spans="1:9" ht="14.25">
      <c r="A9" s="269" t="s">
        <v>174</v>
      </c>
      <c r="B9" s="269"/>
      <c r="C9" s="269" t="s">
        <v>19</v>
      </c>
      <c r="D9" s="270">
        <v>73559</v>
      </c>
      <c r="E9" s="271">
        <v>73947</v>
      </c>
      <c r="F9" s="271">
        <v>74380</v>
      </c>
      <c r="G9" s="270">
        <v>75064</v>
      </c>
      <c r="H9" s="270">
        <f aca="true" t="shared" si="0" ref="H9:H72">D9+E9+F9+G9</f>
        <v>296950</v>
      </c>
      <c r="I9" s="269" t="s">
        <v>175</v>
      </c>
    </row>
    <row r="10" spans="1:9" ht="14.25">
      <c r="A10" s="269" t="s">
        <v>174</v>
      </c>
      <c r="B10" s="269"/>
      <c r="C10" s="269" t="s">
        <v>20</v>
      </c>
      <c r="D10" s="270">
        <v>2551</v>
      </c>
      <c r="E10" s="271">
        <v>2551</v>
      </c>
      <c r="F10" s="271">
        <v>2550</v>
      </c>
      <c r="G10" s="270">
        <v>2553</v>
      </c>
      <c r="H10" s="270">
        <f t="shared" si="0"/>
        <v>10205</v>
      </c>
      <c r="I10" s="269" t="s">
        <v>175</v>
      </c>
    </row>
    <row r="11" spans="1:9" ht="14.25">
      <c r="A11" s="269" t="s">
        <v>174</v>
      </c>
      <c r="B11" s="269"/>
      <c r="C11" s="269" t="s">
        <v>21</v>
      </c>
      <c r="D11" s="270">
        <v>933</v>
      </c>
      <c r="E11" s="271">
        <v>931</v>
      </c>
      <c r="F11" s="271">
        <v>937</v>
      </c>
      <c r="G11" s="270">
        <v>939</v>
      </c>
      <c r="H11" s="270">
        <f t="shared" si="0"/>
        <v>3740</v>
      </c>
      <c r="I11" s="269" t="s">
        <v>175</v>
      </c>
    </row>
    <row r="12" spans="1:9" ht="14.25">
      <c r="A12" s="269" t="s">
        <v>174</v>
      </c>
      <c r="B12" s="269"/>
      <c r="C12" s="269" t="s">
        <v>22</v>
      </c>
      <c r="D12" s="270">
        <v>3385</v>
      </c>
      <c r="E12" s="271">
        <v>3385</v>
      </c>
      <c r="F12" s="271">
        <v>3399</v>
      </c>
      <c r="G12" s="270">
        <v>3400</v>
      </c>
      <c r="H12" s="270">
        <f t="shared" si="0"/>
        <v>13569</v>
      </c>
      <c r="I12" s="269" t="s">
        <v>175</v>
      </c>
    </row>
    <row r="13" spans="1:9" ht="14.25">
      <c r="A13" s="266" t="s">
        <v>174</v>
      </c>
      <c r="B13" s="266">
        <v>7</v>
      </c>
      <c r="C13" s="266" t="s">
        <v>23</v>
      </c>
      <c r="D13" s="267">
        <f>SUM(D14:D17)</f>
        <v>295</v>
      </c>
      <c r="E13" s="267">
        <f>SUM(E14:E17)</f>
        <v>433</v>
      </c>
      <c r="F13" s="267">
        <f>SUM(F14:F17)</f>
        <v>405</v>
      </c>
      <c r="G13" s="267">
        <f>SUM(G14:G17)</f>
        <v>240</v>
      </c>
      <c r="H13" s="267">
        <f t="shared" si="0"/>
        <v>1373</v>
      </c>
      <c r="I13" s="269" t="s">
        <v>176</v>
      </c>
    </row>
    <row r="14" spans="1:9" ht="14.25">
      <c r="A14" s="269" t="s">
        <v>174</v>
      </c>
      <c r="B14" s="269"/>
      <c r="C14" s="269" t="s">
        <v>19</v>
      </c>
      <c r="D14" s="270">
        <v>269</v>
      </c>
      <c r="E14" s="271">
        <v>405</v>
      </c>
      <c r="F14" s="271">
        <v>375</v>
      </c>
      <c r="G14" s="270">
        <v>211</v>
      </c>
      <c r="H14" s="270">
        <f t="shared" si="0"/>
        <v>1260</v>
      </c>
      <c r="I14" s="269" t="s">
        <v>176</v>
      </c>
    </row>
    <row r="15" spans="1:9" ht="14.25">
      <c r="A15" s="269" t="s">
        <v>174</v>
      </c>
      <c r="B15" s="269"/>
      <c r="C15" s="269" t="s">
        <v>20</v>
      </c>
      <c r="D15" s="270">
        <v>0</v>
      </c>
      <c r="E15" s="271">
        <v>0</v>
      </c>
      <c r="F15" s="271">
        <v>3</v>
      </c>
      <c r="G15" s="270">
        <v>0</v>
      </c>
      <c r="H15" s="270">
        <f t="shared" si="0"/>
        <v>3</v>
      </c>
      <c r="I15" s="269" t="s">
        <v>176</v>
      </c>
    </row>
    <row r="16" spans="1:9" ht="14.25">
      <c r="A16" s="269" t="s">
        <v>174</v>
      </c>
      <c r="B16" s="269"/>
      <c r="C16" s="269" t="s">
        <v>21</v>
      </c>
      <c r="D16" s="270">
        <v>5</v>
      </c>
      <c r="E16" s="271">
        <v>3</v>
      </c>
      <c r="F16" s="271">
        <v>8</v>
      </c>
      <c r="G16" s="270">
        <v>12</v>
      </c>
      <c r="H16" s="270">
        <f t="shared" si="0"/>
        <v>28</v>
      </c>
      <c r="I16" s="269" t="s">
        <v>176</v>
      </c>
    </row>
    <row r="17" spans="1:9" ht="14.25">
      <c r="A17" s="269" t="s">
        <v>174</v>
      </c>
      <c r="B17" s="269"/>
      <c r="C17" s="269" t="s">
        <v>22</v>
      </c>
      <c r="D17" s="270">
        <v>21</v>
      </c>
      <c r="E17" s="271">
        <v>25</v>
      </c>
      <c r="F17" s="271">
        <v>19</v>
      </c>
      <c r="G17" s="270">
        <v>17</v>
      </c>
      <c r="H17" s="270">
        <f t="shared" si="0"/>
        <v>82</v>
      </c>
      <c r="I17" s="269" t="s">
        <v>176</v>
      </c>
    </row>
    <row r="18" spans="1:9" ht="14.25">
      <c r="A18" s="266" t="s">
        <v>174</v>
      </c>
      <c r="B18" s="266">
        <v>51</v>
      </c>
      <c r="C18" s="266" t="s">
        <v>68</v>
      </c>
      <c r="D18" s="267">
        <f>SUM(D19:D22)</f>
        <v>44832</v>
      </c>
      <c r="E18" s="267">
        <f>SUM(E19:E22)</f>
        <v>45029</v>
      </c>
      <c r="F18" s="267">
        <f>SUM(F19:F22)</f>
        <v>45329</v>
      </c>
      <c r="G18" s="267">
        <f>SUM(G19:G22)</f>
        <v>45899</v>
      </c>
      <c r="H18" s="267">
        <f>G18</f>
        <v>45899</v>
      </c>
      <c r="I18" s="269" t="s">
        <v>175</v>
      </c>
    </row>
    <row r="19" spans="1:9" ht="14.25">
      <c r="A19" s="269" t="s">
        <v>174</v>
      </c>
      <c r="B19" s="269"/>
      <c r="C19" s="269" t="s">
        <v>19</v>
      </c>
      <c r="D19" s="270">
        <v>39674</v>
      </c>
      <c r="E19" s="271">
        <v>39874</v>
      </c>
      <c r="F19" s="271">
        <v>40168</v>
      </c>
      <c r="G19" s="270">
        <v>40737</v>
      </c>
      <c r="H19" s="270">
        <f t="shared" si="0"/>
        <v>160453</v>
      </c>
      <c r="I19" s="269" t="s">
        <v>175</v>
      </c>
    </row>
    <row r="20" spans="1:9" ht="14.25">
      <c r="A20" s="269" t="s">
        <v>174</v>
      </c>
      <c r="B20" s="269"/>
      <c r="C20" s="269" t="s">
        <v>20</v>
      </c>
      <c r="D20" s="270">
        <v>2486</v>
      </c>
      <c r="E20" s="271">
        <v>2486</v>
      </c>
      <c r="F20" s="271">
        <v>2486</v>
      </c>
      <c r="G20" s="270">
        <v>2489</v>
      </c>
      <c r="H20" s="270">
        <f t="shared" si="0"/>
        <v>9947</v>
      </c>
      <c r="I20" s="269" t="s">
        <v>175</v>
      </c>
    </row>
    <row r="21" spans="1:9" ht="14.25">
      <c r="A21" s="269" t="s">
        <v>174</v>
      </c>
      <c r="B21" s="269"/>
      <c r="C21" s="269" t="s">
        <v>21</v>
      </c>
      <c r="D21" s="270">
        <v>437</v>
      </c>
      <c r="E21" s="271">
        <v>435</v>
      </c>
      <c r="F21" s="271">
        <v>439</v>
      </c>
      <c r="G21" s="270">
        <v>441</v>
      </c>
      <c r="H21" s="270">
        <f t="shared" si="0"/>
        <v>1752</v>
      </c>
      <c r="I21" s="269" t="s">
        <v>175</v>
      </c>
    </row>
    <row r="22" spans="1:9" ht="14.25">
      <c r="A22" s="269" t="s">
        <v>174</v>
      </c>
      <c r="B22" s="269"/>
      <c r="C22" s="269" t="s">
        <v>22</v>
      </c>
      <c r="D22" s="270">
        <v>2235</v>
      </c>
      <c r="E22" s="271">
        <v>2234</v>
      </c>
      <c r="F22" s="271">
        <v>2236</v>
      </c>
      <c r="G22" s="270">
        <v>2232</v>
      </c>
      <c r="H22" s="270">
        <f t="shared" si="0"/>
        <v>8937</v>
      </c>
      <c r="I22" s="269" t="s">
        <v>175</v>
      </c>
    </row>
    <row r="23" spans="1:9" ht="14.25">
      <c r="A23" s="266" t="s">
        <v>174</v>
      </c>
      <c r="B23" s="266">
        <v>52</v>
      </c>
      <c r="C23" s="266" t="s">
        <v>69</v>
      </c>
      <c r="D23" s="267">
        <f>SUM(D24:D27)</f>
        <v>133</v>
      </c>
      <c r="E23" s="267">
        <f>SUM(E24:E27)</f>
        <v>172</v>
      </c>
      <c r="F23" s="267">
        <f>SUM(F24:F27)</f>
        <v>150</v>
      </c>
      <c r="G23" s="267">
        <f>SUM(G24:G27)</f>
        <v>106</v>
      </c>
      <c r="H23" s="267">
        <f t="shared" si="0"/>
        <v>561</v>
      </c>
      <c r="I23" s="269" t="s">
        <v>176</v>
      </c>
    </row>
    <row r="24" spans="1:9" ht="14.25">
      <c r="A24" s="269" t="s">
        <v>174</v>
      </c>
      <c r="B24" s="269"/>
      <c r="C24" s="269" t="s">
        <v>19</v>
      </c>
      <c r="D24" s="270">
        <v>114</v>
      </c>
      <c r="E24" s="271">
        <v>157</v>
      </c>
      <c r="F24" s="271">
        <v>129</v>
      </c>
      <c r="G24" s="270">
        <v>74</v>
      </c>
      <c r="H24" s="270">
        <f t="shared" si="0"/>
        <v>474</v>
      </c>
      <c r="I24" s="269" t="s">
        <v>176</v>
      </c>
    </row>
    <row r="25" spans="1:9" ht="14.25">
      <c r="A25" s="269" t="s">
        <v>174</v>
      </c>
      <c r="B25" s="269"/>
      <c r="C25" s="269" t="s">
        <v>20</v>
      </c>
      <c r="D25" s="270">
        <v>0</v>
      </c>
      <c r="E25" s="271">
        <v>0</v>
      </c>
      <c r="F25" s="271">
        <v>3</v>
      </c>
      <c r="G25" s="270">
        <v>1</v>
      </c>
      <c r="H25" s="270">
        <f t="shared" si="0"/>
        <v>4</v>
      </c>
      <c r="I25" s="269" t="s">
        <v>176</v>
      </c>
    </row>
    <row r="26" spans="1:9" ht="14.25">
      <c r="A26" s="269" t="s">
        <v>174</v>
      </c>
      <c r="B26" s="269"/>
      <c r="C26" s="269" t="s">
        <v>21</v>
      </c>
      <c r="D26" s="270">
        <v>2</v>
      </c>
      <c r="E26" s="271">
        <v>2</v>
      </c>
      <c r="F26" s="271">
        <v>4</v>
      </c>
      <c r="G26" s="270">
        <v>13</v>
      </c>
      <c r="H26" s="270">
        <f t="shared" si="0"/>
        <v>21</v>
      </c>
      <c r="I26" s="269" t="s">
        <v>176</v>
      </c>
    </row>
    <row r="27" spans="1:9" ht="14.25">
      <c r="A27" s="269" t="s">
        <v>174</v>
      </c>
      <c r="B27" s="269"/>
      <c r="C27" s="269" t="s">
        <v>22</v>
      </c>
      <c r="D27" s="270">
        <v>17</v>
      </c>
      <c r="E27" s="271">
        <v>13</v>
      </c>
      <c r="F27" s="271">
        <v>14</v>
      </c>
      <c r="G27" s="270">
        <v>18</v>
      </c>
      <c r="H27" s="270">
        <f t="shared" si="0"/>
        <v>62</v>
      </c>
      <c r="I27" s="269" t="s">
        <v>176</v>
      </c>
    </row>
    <row r="28" spans="1:9" ht="14.25">
      <c r="A28" s="272" t="s">
        <v>177</v>
      </c>
      <c r="B28" s="272">
        <v>54</v>
      </c>
      <c r="C28" s="272" t="s">
        <v>74</v>
      </c>
      <c r="D28" s="273">
        <f>SUM(D29:D32)</f>
        <v>794</v>
      </c>
      <c r="E28" s="273">
        <f>SUM(E29:E32)</f>
        <v>1498</v>
      </c>
      <c r="F28" s="273">
        <f>SUM(F29:F32)</f>
        <v>1100</v>
      </c>
      <c r="G28" s="273">
        <f>SUM(G29:G32)</f>
        <v>1334</v>
      </c>
      <c r="H28" s="273">
        <f t="shared" si="0"/>
        <v>4726</v>
      </c>
      <c r="I28" s="275" t="s">
        <v>178</v>
      </c>
    </row>
    <row r="29" spans="1:9" ht="14.25">
      <c r="A29" s="275" t="s">
        <v>177</v>
      </c>
      <c r="B29" s="275"/>
      <c r="C29" s="275" t="s">
        <v>19</v>
      </c>
      <c r="D29" s="276">
        <v>709</v>
      </c>
      <c r="E29" s="277">
        <v>1367</v>
      </c>
      <c r="F29" s="277">
        <v>1010</v>
      </c>
      <c r="G29" s="276">
        <v>1255</v>
      </c>
      <c r="H29" s="276">
        <f t="shared" si="0"/>
        <v>4341</v>
      </c>
      <c r="I29" s="275" t="s">
        <v>178</v>
      </c>
    </row>
    <row r="30" spans="1:9" ht="14.25">
      <c r="A30" s="275" t="s">
        <v>177</v>
      </c>
      <c r="B30" s="275"/>
      <c r="C30" s="275" t="s">
        <v>20</v>
      </c>
      <c r="D30" s="276">
        <v>24</v>
      </c>
      <c r="E30" s="277">
        <v>27</v>
      </c>
      <c r="F30" s="277">
        <v>25</v>
      </c>
      <c r="G30" s="276">
        <v>36</v>
      </c>
      <c r="H30" s="276">
        <f t="shared" si="0"/>
        <v>112</v>
      </c>
      <c r="I30" s="275" t="s">
        <v>178</v>
      </c>
    </row>
    <row r="31" spans="1:9" ht="14.25">
      <c r="A31" s="275" t="s">
        <v>177</v>
      </c>
      <c r="B31" s="275"/>
      <c r="C31" s="275" t="s">
        <v>21</v>
      </c>
      <c r="D31" s="276">
        <v>3</v>
      </c>
      <c r="E31" s="277">
        <v>12</v>
      </c>
      <c r="F31" s="277">
        <v>11</v>
      </c>
      <c r="G31" s="276">
        <v>10</v>
      </c>
      <c r="H31" s="276">
        <f t="shared" si="0"/>
        <v>36</v>
      </c>
      <c r="I31" s="275" t="s">
        <v>178</v>
      </c>
    </row>
    <row r="32" spans="1:9" ht="14.25">
      <c r="A32" s="275" t="s">
        <v>177</v>
      </c>
      <c r="B32" s="275"/>
      <c r="C32" s="275" t="s">
        <v>22</v>
      </c>
      <c r="D32" s="276">
        <v>58</v>
      </c>
      <c r="E32" s="277">
        <v>92</v>
      </c>
      <c r="F32" s="277">
        <v>54</v>
      </c>
      <c r="G32" s="276">
        <v>33</v>
      </c>
      <c r="H32" s="276">
        <f t="shared" si="0"/>
        <v>237</v>
      </c>
      <c r="I32" s="275" t="s">
        <v>178</v>
      </c>
    </row>
    <row r="33" spans="1:9" ht="14.25">
      <c r="A33" s="272" t="s">
        <v>177</v>
      </c>
      <c r="B33" s="272">
        <v>55</v>
      </c>
      <c r="C33" s="272" t="s">
        <v>75</v>
      </c>
      <c r="D33" s="273">
        <f>SUM(D34:D37)</f>
        <v>794</v>
      </c>
      <c r="E33" s="273">
        <f>SUM(E34:E37)</f>
        <v>1498</v>
      </c>
      <c r="F33" s="273">
        <f>SUM(F34:F37)</f>
        <v>1100</v>
      </c>
      <c r="G33" s="273">
        <f>SUM(G34:G37)</f>
        <v>1334</v>
      </c>
      <c r="H33" s="273">
        <f t="shared" si="0"/>
        <v>4726</v>
      </c>
      <c r="I33" s="275" t="s">
        <v>178</v>
      </c>
    </row>
    <row r="34" spans="1:9" ht="14.25">
      <c r="A34" s="275" t="s">
        <v>177</v>
      </c>
      <c r="B34" s="275"/>
      <c r="C34" s="275" t="s">
        <v>19</v>
      </c>
      <c r="D34" s="276">
        <v>709</v>
      </c>
      <c r="E34" s="277">
        <v>1367</v>
      </c>
      <c r="F34" s="277">
        <v>1010</v>
      </c>
      <c r="G34" s="276">
        <v>1255</v>
      </c>
      <c r="H34" s="276">
        <f t="shared" si="0"/>
        <v>4341</v>
      </c>
      <c r="I34" s="275" t="s">
        <v>178</v>
      </c>
    </row>
    <row r="35" spans="1:9" ht="14.25">
      <c r="A35" s="275" t="s">
        <v>177</v>
      </c>
      <c r="B35" s="275"/>
      <c r="C35" s="275" t="s">
        <v>20</v>
      </c>
      <c r="D35" s="276">
        <v>24</v>
      </c>
      <c r="E35" s="277">
        <v>27</v>
      </c>
      <c r="F35" s="277">
        <v>25</v>
      </c>
      <c r="G35" s="276">
        <v>36</v>
      </c>
      <c r="H35" s="276">
        <f t="shared" si="0"/>
        <v>112</v>
      </c>
      <c r="I35" s="275" t="s">
        <v>178</v>
      </c>
    </row>
    <row r="36" spans="1:9" ht="14.25">
      <c r="A36" s="275" t="s">
        <v>177</v>
      </c>
      <c r="B36" s="275"/>
      <c r="C36" s="275" t="s">
        <v>21</v>
      </c>
      <c r="D36" s="276">
        <v>3</v>
      </c>
      <c r="E36" s="277">
        <v>12</v>
      </c>
      <c r="F36" s="277">
        <v>11</v>
      </c>
      <c r="G36" s="276">
        <v>10</v>
      </c>
      <c r="H36" s="276">
        <f t="shared" si="0"/>
        <v>36</v>
      </c>
      <c r="I36" s="275" t="s">
        <v>178</v>
      </c>
    </row>
    <row r="37" spans="1:9" ht="14.25">
      <c r="A37" s="275" t="s">
        <v>177</v>
      </c>
      <c r="B37" s="275"/>
      <c r="C37" s="275" t="s">
        <v>22</v>
      </c>
      <c r="D37" s="276">
        <v>58</v>
      </c>
      <c r="E37" s="277">
        <v>92</v>
      </c>
      <c r="F37" s="277">
        <v>54</v>
      </c>
      <c r="G37" s="276">
        <v>33</v>
      </c>
      <c r="H37" s="276">
        <f t="shared" si="0"/>
        <v>237</v>
      </c>
      <c r="I37" s="275" t="s">
        <v>178</v>
      </c>
    </row>
    <row r="38" spans="1:9" ht="28.5">
      <c r="A38" s="272" t="s">
        <v>177</v>
      </c>
      <c r="B38" s="272">
        <v>56</v>
      </c>
      <c r="C38" s="278" t="s">
        <v>76</v>
      </c>
      <c r="D38" s="273">
        <f>SUM(D39:D42)</f>
        <v>596</v>
      </c>
      <c r="E38" s="273">
        <f>SUM(E39:E42)</f>
        <v>1122</v>
      </c>
      <c r="F38" s="273">
        <f>SUM(F39:F42)</f>
        <v>824</v>
      </c>
      <c r="G38" s="273">
        <f>SUM(G39:G42)</f>
        <v>1001</v>
      </c>
      <c r="H38" s="273">
        <f t="shared" si="0"/>
        <v>3543</v>
      </c>
      <c r="I38" s="275" t="s">
        <v>178</v>
      </c>
    </row>
    <row r="39" spans="1:9" ht="14.25">
      <c r="A39" s="275" t="s">
        <v>177</v>
      </c>
      <c r="B39" s="275"/>
      <c r="C39" s="275" t="s">
        <v>19</v>
      </c>
      <c r="D39" s="276">
        <v>532</v>
      </c>
      <c r="E39" s="277">
        <v>1025</v>
      </c>
      <c r="F39" s="277">
        <v>756</v>
      </c>
      <c r="G39" s="276">
        <v>941</v>
      </c>
      <c r="H39" s="276">
        <f t="shared" si="0"/>
        <v>3254</v>
      </c>
      <c r="I39" s="275" t="s">
        <v>178</v>
      </c>
    </row>
    <row r="40" spans="1:9" ht="14.25">
      <c r="A40" s="275" t="s">
        <v>177</v>
      </c>
      <c r="B40" s="275"/>
      <c r="C40" s="275" t="s">
        <v>20</v>
      </c>
      <c r="D40" s="276">
        <v>18</v>
      </c>
      <c r="E40" s="277">
        <v>20</v>
      </c>
      <c r="F40" s="277">
        <v>19</v>
      </c>
      <c r="G40" s="276">
        <v>27</v>
      </c>
      <c r="H40" s="276">
        <f t="shared" si="0"/>
        <v>84</v>
      </c>
      <c r="I40" s="275" t="s">
        <v>178</v>
      </c>
    </row>
    <row r="41" spans="1:9" ht="14.25">
      <c r="A41" s="275" t="s">
        <v>177</v>
      </c>
      <c r="B41" s="275"/>
      <c r="C41" s="275" t="s">
        <v>21</v>
      </c>
      <c r="D41" s="276">
        <v>2</v>
      </c>
      <c r="E41" s="277">
        <v>9</v>
      </c>
      <c r="F41" s="277">
        <v>8</v>
      </c>
      <c r="G41" s="276">
        <v>8</v>
      </c>
      <c r="H41" s="276">
        <f t="shared" si="0"/>
        <v>27</v>
      </c>
      <c r="I41" s="275" t="s">
        <v>178</v>
      </c>
    </row>
    <row r="42" spans="1:9" ht="14.25">
      <c r="A42" s="275" t="s">
        <v>177</v>
      </c>
      <c r="B42" s="275"/>
      <c r="C42" s="275" t="s">
        <v>22</v>
      </c>
      <c r="D42" s="276">
        <v>44</v>
      </c>
      <c r="E42" s="277">
        <v>68</v>
      </c>
      <c r="F42" s="277">
        <v>41</v>
      </c>
      <c r="G42" s="276">
        <v>25</v>
      </c>
      <c r="H42" s="276">
        <f t="shared" si="0"/>
        <v>178</v>
      </c>
      <c r="I42" s="275" t="s">
        <v>178</v>
      </c>
    </row>
    <row r="43" spans="1:9" ht="14.25">
      <c r="A43" s="272" t="s">
        <v>177</v>
      </c>
      <c r="B43" s="272">
        <v>57</v>
      </c>
      <c r="C43" s="272" t="s">
        <v>77</v>
      </c>
      <c r="D43" s="273">
        <v>596</v>
      </c>
      <c r="E43" s="274">
        <v>1122</v>
      </c>
      <c r="F43" s="274">
        <v>824</v>
      </c>
      <c r="G43" s="273">
        <v>1001</v>
      </c>
      <c r="H43" s="273">
        <f t="shared" si="0"/>
        <v>3543</v>
      </c>
      <c r="I43" s="275" t="s">
        <v>178</v>
      </c>
    </row>
    <row r="44" spans="1:9" ht="14.25">
      <c r="A44" s="272" t="s">
        <v>177</v>
      </c>
      <c r="B44" s="272">
        <v>58</v>
      </c>
      <c r="C44" s="272" t="s">
        <v>78</v>
      </c>
      <c r="D44" s="273">
        <v>596</v>
      </c>
      <c r="E44" s="274">
        <v>1122</v>
      </c>
      <c r="F44" s="274">
        <v>824</v>
      </c>
      <c r="G44" s="273">
        <v>1001</v>
      </c>
      <c r="H44" s="273">
        <f t="shared" si="0"/>
        <v>3543</v>
      </c>
      <c r="I44" s="275" t="s">
        <v>178</v>
      </c>
    </row>
    <row r="45" spans="1:9" ht="14.25">
      <c r="A45" s="279" t="s">
        <v>179</v>
      </c>
      <c r="B45" s="279">
        <v>8</v>
      </c>
      <c r="C45" s="279" t="s">
        <v>24</v>
      </c>
      <c r="D45" s="280">
        <f>SUM(D46:D49)</f>
        <v>81846</v>
      </c>
      <c r="E45" s="280">
        <f>SUM(E46:E49)</f>
        <v>82196</v>
      </c>
      <c r="F45" s="280">
        <f>SUM(F46:F49)</f>
        <v>82657</v>
      </c>
      <c r="G45" s="280">
        <f>SUM(G46:G49)</f>
        <v>83398</v>
      </c>
      <c r="H45" s="280">
        <f aca="true" t="shared" si="1" ref="H45:H50">G45</f>
        <v>83398</v>
      </c>
      <c r="I45" s="282" t="s">
        <v>175</v>
      </c>
    </row>
    <row r="46" spans="1:9" ht="14.25">
      <c r="A46" s="282" t="s">
        <v>179</v>
      </c>
      <c r="B46" s="282"/>
      <c r="C46" s="282" t="s">
        <v>19</v>
      </c>
      <c r="D46" s="283">
        <v>73386</v>
      </c>
      <c r="E46" s="284">
        <v>73743</v>
      </c>
      <c r="F46" s="284">
        <v>74176</v>
      </c>
      <c r="G46" s="283">
        <v>74897</v>
      </c>
      <c r="H46" s="280">
        <f t="shared" si="1"/>
        <v>74897</v>
      </c>
      <c r="I46" s="282" t="s">
        <v>175</v>
      </c>
    </row>
    <row r="47" spans="1:9" ht="14.25">
      <c r="A47" s="282" t="s">
        <v>179</v>
      </c>
      <c r="B47" s="282"/>
      <c r="C47" s="282" t="s">
        <v>20</v>
      </c>
      <c r="D47" s="283">
        <v>2769</v>
      </c>
      <c r="E47" s="284">
        <v>2769</v>
      </c>
      <c r="F47" s="284">
        <v>2768</v>
      </c>
      <c r="G47" s="283">
        <v>2772</v>
      </c>
      <c r="H47" s="280">
        <f t="shared" si="1"/>
        <v>2772</v>
      </c>
      <c r="I47" s="282" t="s">
        <v>175</v>
      </c>
    </row>
    <row r="48" spans="1:9" ht="14.25">
      <c r="A48" s="282" t="s">
        <v>179</v>
      </c>
      <c r="B48" s="282"/>
      <c r="C48" s="282" t="s">
        <v>21</v>
      </c>
      <c r="D48" s="283">
        <v>2024</v>
      </c>
      <c r="E48" s="284">
        <v>2033</v>
      </c>
      <c r="F48" s="284">
        <v>2036</v>
      </c>
      <c r="G48" s="283">
        <v>2049</v>
      </c>
      <c r="H48" s="280">
        <f t="shared" si="1"/>
        <v>2049</v>
      </c>
      <c r="I48" s="282" t="s">
        <v>175</v>
      </c>
    </row>
    <row r="49" spans="1:9" ht="14.25">
      <c r="A49" s="282" t="s">
        <v>179</v>
      </c>
      <c r="B49" s="282"/>
      <c r="C49" s="282" t="s">
        <v>22</v>
      </c>
      <c r="D49" s="283">
        <v>3667</v>
      </c>
      <c r="E49" s="284">
        <v>3651</v>
      </c>
      <c r="F49" s="284">
        <v>3677</v>
      </c>
      <c r="G49" s="283">
        <v>3680</v>
      </c>
      <c r="H49" s="280">
        <f t="shared" si="1"/>
        <v>3680</v>
      </c>
      <c r="I49" s="282" t="s">
        <v>175</v>
      </c>
    </row>
    <row r="50" spans="1:9" ht="14.25">
      <c r="A50" s="279" t="s">
        <v>179</v>
      </c>
      <c r="B50" s="279">
        <v>9</v>
      </c>
      <c r="C50" s="279" t="s">
        <v>25</v>
      </c>
      <c r="D50" s="280">
        <v>174</v>
      </c>
      <c r="E50" s="281">
        <v>30</v>
      </c>
      <c r="F50" s="281">
        <v>30</v>
      </c>
      <c r="G50" s="280">
        <v>28</v>
      </c>
      <c r="H50" s="280">
        <f t="shared" si="1"/>
        <v>28</v>
      </c>
      <c r="I50" s="282" t="s">
        <v>175</v>
      </c>
    </row>
    <row r="51" spans="1:9" ht="14.25">
      <c r="A51" s="279" t="s">
        <v>179</v>
      </c>
      <c r="B51" s="279">
        <v>10</v>
      </c>
      <c r="C51" s="279" t="s">
        <v>102</v>
      </c>
      <c r="D51" s="280">
        <v>295</v>
      </c>
      <c r="E51" s="281">
        <v>432</v>
      </c>
      <c r="F51" s="281">
        <v>404</v>
      </c>
      <c r="G51" s="280">
        <v>240</v>
      </c>
      <c r="H51" s="280">
        <f t="shared" si="0"/>
        <v>1371</v>
      </c>
      <c r="I51" s="282" t="s">
        <v>176</v>
      </c>
    </row>
    <row r="52" spans="1:9" ht="14.25">
      <c r="A52" s="279" t="s">
        <v>179</v>
      </c>
      <c r="B52" s="279">
        <v>11</v>
      </c>
      <c r="C52" s="279" t="s">
        <v>27</v>
      </c>
      <c r="D52" s="280">
        <v>221</v>
      </c>
      <c r="E52" s="281">
        <v>324</v>
      </c>
      <c r="F52" s="281">
        <v>303</v>
      </c>
      <c r="G52" s="280">
        <v>180</v>
      </c>
      <c r="H52" s="280">
        <f t="shared" si="0"/>
        <v>1028</v>
      </c>
      <c r="I52" s="282" t="s">
        <v>176</v>
      </c>
    </row>
    <row r="53" spans="1:9" ht="14.25">
      <c r="A53" s="279" t="s">
        <v>179</v>
      </c>
      <c r="B53" s="279">
        <v>12</v>
      </c>
      <c r="C53" s="279" t="s">
        <v>28</v>
      </c>
      <c r="D53" s="280">
        <v>80254</v>
      </c>
      <c r="E53" s="281">
        <v>80784</v>
      </c>
      <c r="F53" s="281">
        <v>81236</v>
      </c>
      <c r="G53" s="280">
        <v>81928</v>
      </c>
      <c r="H53" s="280">
        <f>G53</f>
        <v>81928</v>
      </c>
      <c r="I53" s="282" t="s">
        <v>175</v>
      </c>
    </row>
    <row r="54" spans="1:9" ht="14.25">
      <c r="A54" s="279" t="s">
        <v>179</v>
      </c>
      <c r="B54" s="279">
        <v>20</v>
      </c>
      <c r="C54" s="279" t="s">
        <v>36</v>
      </c>
      <c r="D54" s="280">
        <v>2549139</v>
      </c>
      <c r="E54" s="281">
        <v>3250366</v>
      </c>
      <c r="F54" s="281">
        <v>4029641</v>
      </c>
      <c r="G54" s="280">
        <v>3671590</v>
      </c>
      <c r="H54" s="280">
        <f t="shared" si="0"/>
        <v>13500736</v>
      </c>
      <c r="I54" s="282" t="s">
        <v>175</v>
      </c>
    </row>
    <row r="55" spans="1:9" ht="14.25">
      <c r="A55" s="279" t="s">
        <v>179</v>
      </c>
      <c r="B55" s="279">
        <v>21</v>
      </c>
      <c r="C55" s="279" t="s">
        <v>37</v>
      </c>
      <c r="D55" s="280">
        <v>1177890</v>
      </c>
      <c r="E55" s="281">
        <v>1626949</v>
      </c>
      <c r="F55" s="281">
        <v>2217761</v>
      </c>
      <c r="G55" s="280">
        <v>1908077</v>
      </c>
      <c r="H55" s="280">
        <f t="shared" si="0"/>
        <v>6930677</v>
      </c>
      <c r="I55" s="282" t="s">
        <v>175</v>
      </c>
    </row>
    <row r="56" spans="1:9" ht="14.25">
      <c r="A56" s="279" t="s">
        <v>179</v>
      </c>
      <c r="B56" s="279">
        <v>22</v>
      </c>
      <c r="C56" s="279" t="s">
        <v>38</v>
      </c>
      <c r="D56" s="280">
        <v>2549139</v>
      </c>
      <c r="E56" s="281">
        <v>3250366</v>
      </c>
      <c r="F56" s="281">
        <v>4029641</v>
      </c>
      <c r="G56" s="280">
        <v>3671590</v>
      </c>
      <c r="H56" s="280">
        <f t="shared" si="0"/>
        <v>13500736</v>
      </c>
      <c r="I56" s="282" t="s">
        <v>175</v>
      </c>
    </row>
    <row r="57" spans="1:9" ht="14.25">
      <c r="A57" s="279" t="s">
        <v>179</v>
      </c>
      <c r="B57" s="279">
        <v>25</v>
      </c>
      <c r="C57" s="279" t="s">
        <v>41</v>
      </c>
      <c r="D57" s="280">
        <v>5627935</v>
      </c>
      <c r="E57" s="281">
        <v>5925687</v>
      </c>
      <c r="F57" s="281">
        <v>6393238</v>
      </c>
      <c r="G57" s="280">
        <v>5197159</v>
      </c>
      <c r="H57" s="280">
        <f t="shared" si="0"/>
        <v>23144019</v>
      </c>
      <c r="I57" s="282" t="s">
        <v>180</v>
      </c>
    </row>
    <row r="58" spans="1:9" ht="14.25">
      <c r="A58" s="279" t="s">
        <v>179</v>
      </c>
      <c r="B58" s="279">
        <v>28</v>
      </c>
      <c r="C58" s="279" t="s">
        <v>45</v>
      </c>
      <c r="D58" s="280">
        <f>SUM(D59:D62)</f>
        <v>23419402</v>
      </c>
      <c r="E58" s="280">
        <f>SUM(E59:E62)</f>
        <v>23853414</v>
      </c>
      <c r="F58" s="280">
        <f>SUM(F59:F62)</f>
        <v>29144112</v>
      </c>
      <c r="G58" s="280">
        <f>SUM(G59:G62)</f>
        <v>24158775</v>
      </c>
      <c r="H58" s="280">
        <f t="shared" si="0"/>
        <v>100575703</v>
      </c>
      <c r="I58" s="282" t="s">
        <v>181</v>
      </c>
    </row>
    <row r="59" spans="1:9" ht="14.25">
      <c r="A59" s="282" t="s">
        <v>179</v>
      </c>
      <c r="B59" s="282"/>
      <c r="C59" s="282" t="s">
        <v>19</v>
      </c>
      <c r="D59" s="283">
        <v>9705857</v>
      </c>
      <c r="E59" s="284">
        <v>10328762</v>
      </c>
      <c r="F59" s="284">
        <v>14074964</v>
      </c>
      <c r="G59" s="283">
        <v>10954092</v>
      </c>
      <c r="H59" s="283">
        <f t="shared" si="0"/>
        <v>45063675</v>
      </c>
      <c r="I59" s="282" t="s">
        <v>181</v>
      </c>
    </row>
    <row r="60" spans="1:9" ht="14.25">
      <c r="A60" s="282" t="s">
        <v>179</v>
      </c>
      <c r="B60" s="282"/>
      <c r="C60" s="282" t="s">
        <v>20</v>
      </c>
      <c r="D60" s="283">
        <v>6947731</v>
      </c>
      <c r="E60" s="284">
        <v>6452203</v>
      </c>
      <c r="F60" s="284">
        <v>6873309</v>
      </c>
      <c r="G60" s="283">
        <v>6202979</v>
      </c>
      <c r="H60" s="283">
        <f t="shared" si="0"/>
        <v>26476222</v>
      </c>
      <c r="I60" s="282" t="s">
        <v>181</v>
      </c>
    </row>
    <row r="61" spans="1:9" ht="14.25">
      <c r="A61" s="282" t="s">
        <v>179</v>
      </c>
      <c r="B61" s="282"/>
      <c r="C61" s="282" t="s">
        <v>21</v>
      </c>
      <c r="D61" s="283">
        <v>1786854</v>
      </c>
      <c r="E61" s="284">
        <v>1507396</v>
      </c>
      <c r="F61" s="284">
        <v>1921887</v>
      </c>
      <c r="G61" s="283">
        <v>1529979</v>
      </c>
      <c r="H61" s="283">
        <f t="shared" si="0"/>
        <v>6746116</v>
      </c>
      <c r="I61" s="282" t="s">
        <v>181</v>
      </c>
    </row>
    <row r="62" spans="1:9" ht="14.25">
      <c r="A62" s="282" t="s">
        <v>179</v>
      </c>
      <c r="B62" s="282"/>
      <c r="C62" s="282" t="s">
        <v>22</v>
      </c>
      <c r="D62" s="283">
        <v>4978960</v>
      </c>
      <c r="E62" s="284">
        <v>5565053</v>
      </c>
      <c r="F62" s="284">
        <v>6273952</v>
      </c>
      <c r="G62" s="283">
        <v>5471725</v>
      </c>
      <c r="H62" s="283">
        <f t="shared" si="0"/>
        <v>22289690</v>
      </c>
      <c r="I62" s="282" t="s">
        <v>181</v>
      </c>
    </row>
    <row r="63" spans="1:9" ht="14.25">
      <c r="A63" s="279" t="s">
        <v>179</v>
      </c>
      <c r="B63" s="279">
        <v>29</v>
      </c>
      <c r="C63" s="279" t="s">
        <v>46</v>
      </c>
      <c r="D63" s="280">
        <v>24986889</v>
      </c>
      <c r="E63" s="281">
        <v>21988752</v>
      </c>
      <c r="F63" s="281">
        <v>26369026</v>
      </c>
      <c r="G63" s="280">
        <v>26861380</v>
      </c>
      <c r="H63" s="280">
        <f t="shared" si="0"/>
        <v>100206047</v>
      </c>
      <c r="I63" s="282" t="s">
        <v>181</v>
      </c>
    </row>
    <row r="64" spans="1:9" ht="14.25">
      <c r="A64" s="279" t="s">
        <v>179</v>
      </c>
      <c r="B64" s="279">
        <v>59</v>
      </c>
      <c r="C64" s="279" t="s">
        <v>79</v>
      </c>
      <c r="D64" s="280">
        <v>2016053</v>
      </c>
      <c r="E64" s="281">
        <v>2443155</v>
      </c>
      <c r="F64" s="281">
        <v>2757938</v>
      </c>
      <c r="G64" s="280">
        <v>2735034</v>
      </c>
      <c r="H64" s="280">
        <f t="shared" si="0"/>
        <v>9952180</v>
      </c>
      <c r="I64" s="282" t="s">
        <v>175</v>
      </c>
    </row>
    <row r="65" spans="1:9" ht="14.25">
      <c r="A65" s="279" t="s">
        <v>179</v>
      </c>
      <c r="B65" s="279">
        <v>61</v>
      </c>
      <c r="C65" s="279" t="s">
        <v>81</v>
      </c>
      <c r="D65" s="280">
        <v>8324159</v>
      </c>
      <c r="E65" s="281">
        <v>10093056</v>
      </c>
      <c r="F65" s="281">
        <v>11855278</v>
      </c>
      <c r="G65" s="280">
        <v>12224413</v>
      </c>
      <c r="H65" s="280">
        <f t="shared" si="0"/>
        <v>42496906</v>
      </c>
      <c r="I65" s="282" t="s">
        <v>181</v>
      </c>
    </row>
    <row r="66" spans="1:9" ht="14.25">
      <c r="A66" s="285" t="s">
        <v>182</v>
      </c>
      <c r="B66" s="285">
        <v>13</v>
      </c>
      <c r="C66" s="285" t="s">
        <v>29</v>
      </c>
      <c r="D66" s="286">
        <f>SUM(D67:D70)</f>
        <v>7</v>
      </c>
      <c r="E66" s="286">
        <f>SUM(E67:E70)</f>
        <v>6</v>
      </c>
      <c r="F66" s="286">
        <f>SUM(F67:F70)</f>
        <v>9</v>
      </c>
      <c r="G66" s="286">
        <f>SUM(G67:G70)</f>
        <v>7</v>
      </c>
      <c r="H66" s="286">
        <f t="shared" si="0"/>
        <v>29</v>
      </c>
      <c r="I66" s="288" t="s">
        <v>183</v>
      </c>
    </row>
    <row r="67" spans="1:9" ht="14.25">
      <c r="A67" s="288" t="s">
        <v>182</v>
      </c>
      <c r="B67" s="288"/>
      <c r="C67" s="288" t="s">
        <v>19</v>
      </c>
      <c r="D67" s="289">
        <v>3</v>
      </c>
      <c r="E67" s="290">
        <v>3</v>
      </c>
      <c r="F67" s="290">
        <v>4</v>
      </c>
      <c r="G67" s="289">
        <v>4</v>
      </c>
      <c r="H67" s="289">
        <f t="shared" si="0"/>
        <v>14</v>
      </c>
      <c r="I67" s="288" t="s">
        <v>183</v>
      </c>
    </row>
    <row r="68" spans="1:9" ht="14.25">
      <c r="A68" s="288" t="s">
        <v>182</v>
      </c>
      <c r="B68" s="288"/>
      <c r="C68" s="288" t="s">
        <v>20</v>
      </c>
      <c r="D68" s="289">
        <v>2</v>
      </c>
      <c r="E68" s="290">
        <v>2</v>
      </c>
      <c r="F68" s="290">
        <v>4</v>
      </c>
      <c r="G68" s="289">
        <v>2</v>
      </c>
      <c r="H68" s="289">
        <f t="shared" si="0"/>
        <v>10</v>
      </c>
      <c r="I68" s="288" t="s">
        <v>183</v>
      </c>
    </row>
    <row r="69" spans="1:9" ht="14.25">
      <c r="A69" s="288" t="s">
        <v>182</v>
      </c>
      <c r="B69" s="288"/>
      <c r="C69" s="288" t="s">
        <v>21</v>
      </c>
      <c r="D69" s="289">
        <v>1</v>
      </c>
      <c r="E69" s="290">
        <v>0</v>
      </c>
      <c r="F69" s="290">
        <v>0</v>
      </c>
      <c r="G69" s="289">
        <v>0</v>
      </c>
      <c r="H69" s="289">
        <f t="shared" si="0"/>
        <v>1</v>
      </c>
      <c r="I69" s="288" t="s">
        <v>183</v>
      </c>
    </row>
    <row r="70" spans="1:9" ht="14.25">
      <c r="A70" s="288" t="s">
        <v>182</v>
      </c>
      <c r="B70" s="288"/>
      <c r="C70" s="288" t="s">
        <v>22</v>
      </c>
      <c r="D70" s="289">
        <v>1</v>
      </c>
      <c r="E70" s="290">
        <v>1</v>
      </c>
      <c r="F70" s="290">
        <v>1</v>
      </c>
      <c r="G70" s="289">
        <v>1</v>
      </c>
      <c r="H70" s="289">
        <f t="shared" si="0"/>
        <v>4</v>
      </c>
      <c r="I70" s="288" t="s">
        <v>183</v>
      </c>
    </row>
    <row r="71" spans="1:9" ht="14.25">
      <c r="A71" s="285" t="s">
        <v>182</v>
      </c>
      <c r="B71" s="285">
        <v>14</v>
      </c>
      <c r="C71" s="291" t="s">
        <v>30</v>
      </c>
      <c r="D71" s="286">
        <f>SUM(D72:D75)</f>
        <v>3</v>
      </c>
      <c r="E71" s="286">
        <f>SUM(E72:E75)</f>
        <v>3</v>
      </c>
      <c r="F71" s="286">
        <f>SUM(F72:F75)</f>
        <v>4</v>
      </c>
      <c r="G71" s="286">
        <f>SUM(G72:G75)</f>
        <v>3</v>
      </c>
      <c r="H71" s="286">
        <f t="shared" si="0"/>
        <v>13</v>
      </c>
      <c r="I71" s="288" t="s">
        <v>183</v>
      </c>
    </row>
    <row r="72" spans="1:9" ht="14.25">
      <c r="A72" s="288" t="s">
        <v>182</v>
      </c>
      <c r="B72" s="288"/>
      <c r="C72" s="288" t="s">
        <v>19</v>
      </c>
      <c r="D72" s="289">
        <v>2</v>
      </c>
      <c r="E72" s="290">
        <v>3</v>
      </c>
      <c r="F72" s="290">
        <v>2</v>
      </c>
      <c r="G72" s="289">
        <v>2</v>
      </c>
      <c r="H72" s="289">
        <f t="shared" si="0"/>
        <v>9</v>
      </c>
      <c r="I72" s="288" t="s">
        <v>183</v>
      </c>
    </row>
    <row r="73" spans="1:9" ht="14.25">
      <c r="A73" s="288" t="s">
        <v>182</v>
      </c>
      <c r="B73" s="288"/>
      <c r="C73" s="288" t="s">
        <v>20</v>
      </c>
      <c r="D73" s="289">
        <v>0</v>
      </c>
      <c r="E73" s="290">
        <v>0</v>
      </c>
      <c r="F73" s="290">
        <v>2</v>
      </c>
      <c r="G73" s="289">
        <v>1</v>
      </c>
      <c r="H73" s="289">
        <f aca="true" t="shared" si="2" ref="H73:H134">D73+E73+F73+G73</f>
        <v>3</v>
      </c>
      <c r="I73" s="288" t="s">
        <v>183</v>
      </c>
    </row>
    <row r="74" spans="1:9" ht="14.25">
      <c r="A74" s="288" t="s">
        <v>182</v>
      </c>
      <c r="B74" s="288"/>
      <c r="C74" s="288" t="s">
        <v>21</v>
      </c>
      <c r="D74" s="289">
        <v>1</v>
      </c>
      <c r="E74" s="290">
        <v>0</v>
      </c>
      <c r="F74" s="290">
        <v>0</v>
      </c>
      <c r="G74" s="289">
        <v>0</v>
      </c>
      <c r="H74" s="289">
        <f t="shared" si="2"/>
        <v>1</v>
      </c>
      <c r="I74" s="288" t="s">
        <v>183</v>
      </c>
    </row>
    <row r="75" spans="1:9" ht="14.25">
      <c r="A75" s="288" t="s">
        <v>182</v>
      </c>
      <c r="B75" s="288"/>
      <c r="C75" s="288" t="s">
        <v>22</v>
      </c>
      <c r="D75" s="289">
        <v>0</v>
      </c>
      <c r="E75" s="290">
        <v>0</v>
      </c>
      <c r="F75" s="290">
        <v>0</v>
      </c>
      <c r="G75" s="289">
        <v>0</v>
      </c>
      <c r="H75" s="289">
        <f t="shared" si="2"/>
        <v>0</v>
      </c>
      <c r="I75" s="288" t="s">
        <v>183</v>
      </c>
    </row>
    <row r="76" spans="1:9" ht="14.25">
      <c r="A76" s="285" t="s">
        <v>182</v>
      </c>
      <c r="B76" s="285">
        <v>16</v>
      </c>
      <c r="C76" s="285" t="s">
        <v>32</v>
      </c>
      <c r="D76" s="286">
        <f>SUM(D77:D80)</f>
        <v>10</v>
      </c>
      <c r="E76" s="286">
        <f>SUM(E77:E80)</f>
        <v>36</v>
      </c>
      <c r="F76" s="286">
        <f>SUM(F77:F80)</f>
        <v>31</v>
      </c>
      <c r="G76" s="286">
        <f>SUM(G77:G80)</f>
        <v>22</v>
      </c>
      <c r="H76" s="286">
        <f t="shared" si="2"/>
        <v>99</v>
      </c>
      <c r="I76" s="288" t="s">
        <v>184</v>
      </c>
    </row>
    <row r="77" spans="1:9" ht="14.25">
      <c r="A77" s="288" t="s">
        <v>182</v>
      </c>
      <c r="B77" s="288"/>
      <c r="C77" s="288" t="s">
        <v>19</v>
      </c>
      <c r="D77" s="289">
        <v>9</v>
      </c>
      <c r="E77" s="290">
        <v>28</v>
      </c>
      <c r="F77" s="290">
        <v>19</v>
      </c>
      <c r="G77" s="289">
        <v>5</v>
      </c>
      <c r="H77" s="289">
        <f t="shared" si="2"/>
        <v>61</v>
      </c>
      <c r="I77" s="288" t="s">
        <v>184</v>
      </c>
    </row>
    <row r="78" spans="1:9" ht="14.25">
      <c r="A78" s="288" t="s">
        <v>182</v>
      </c>
      <c r="B78" s="288"/>
      <c r="C78" s="288" t="s">
        <v>20</v>
      </c>
      <c r="D78" s="289">
        <v>1</v>
      </c>
      <c r="E78" s="290">
        <v>8</v>
      </c>
      <c r="F78" s="290">
        <v>11</v>
      </c>
      <c r="G78" s="289">
        <v>6</v>
      </c>
      <c r="H78" s="289">
        <f t="shared" si="2"/>
        <v>26</v>
      </c>
      <c r="I78" s="288" t="s">
        <v>184</v>
      </c>
    </row>
    <row r="79" spans="1:9" ht="14.25">
      <c r="A79" s="288" t="s">
        <v>182</v>
      </c>
      <c r="B79" s="288"/>
      <c r="C79" s="288" t="s">
        <v>21</v>
      </c>
      <c r="D79" s="289">
        <v>0</v>
      </c>
      <c r="E79" s="290">
        <v>0</v>
      </c>
      <c r="F79" s="290">
        <v>0</v>
      </c>
      <c r="G79" s="289">
        <v>9</v>
      </c>
      <c r="H79" s="289">
        <f t="shared" si="2"/>
        <v>9</v>
      </c>
      <c r="I79" s="288" t="s">
        <v>184</v>
      </c>
    </row>
    <row r="80" spans="1:9" ht="14.25">
      <c r="A80" s="288" t="s">
        <v>182</v>
      </c>
      <c r="B80" s="288"/>
      <c r="C80" s="288" t="s">
        <v>22</v>
      </c>
      <c r="D80" s="289">
        <v>0</v>
      </c>
      <c r="E80" s="290">
        <v>0</v>
      </c>
      <c r="F80" s="290">
        <v>1</v>
      </c>
      <c r="G80" s="289">
        <v>2</v>
      </c>
      <c r="H80" s="289">
        <f t="shared" si="2"/>
        <v>3</v>
      </c>
      <c r="I80" s="288" t="s">
        <v>184</v>
      </c>
    </row>
    <row r="81" spans="1:9" ht="28.5">
      <c r="A81" s="285" t="s">
        <v>182</v>
      </c>
      <c r="B81" s="285">
        <v>17</v>
      </c>
      <c r="C81" s="291" t="s">
        <v>33</v>
      </c>
      <c r="D81" s="286">
        <f>SUM(D82:D85)</f>
        <v>10</v>
      </c>
      <c r="E81" s="286">
        <f>SUM(E82:E85)</f>
        <v>36</v>
      </c>
      <c r="F81" s="286">
        <f>SUM(F82:F85)</f>
        <v>31</v>
      </c>
      <c r="G81" s="286">
        <f>SUM(G82:G85)</f>
        <v>22</v>
      </c>
      <c r="H81" s="286">
        <f t="shared" si="2"/>
        <v>99</v>
      </c>
      <c r="I81" s="288" t="s">
        <v>184</v>
      </c>
    </row>
    <row r="82" spans="1:9" ht="14.25">
      <c r="A82" s="288" t="s">
        <v>182</v>
      </c>
      <c r="B82" s="288"/>
      <c r="C82" s="288" t="s">
        <v>19</v>
      </c>
      <c r="D82" s="289">
        <v>9</v>
      </c>
      <c r="E82" s="290">
        <v>28</v>
      </c>
      <c r="F82" s="290">
        <v>19</v>
      </c>
      <c r="G82" s="289">
        <v>5</v>
      </c>
      <c r="H82" s="289">
        <f t="shared" si="2"/>
        <v>61</v>
      </c>
      <c r="I82" s="288" t="s">
        <v>184</v>
      </c>
    </row>
    <row r="83" spans="1:9" ht="14.25">
      <c r="A83" s="288" t="s">
        <v>182</v>
      </c>
      <c r="B83" s="288"/>
      <c r="C83" s="288" t="s">
        <v>20</v>
      </c>
      <c r="D83" s="289">
        <v>1</v>
      </c>
      <c r="E83" s="290">
        <v>8</v>
      </c>
      <c r="F83" s="290">
        <v>11</v>
      </c>
      <c r="G83" s="289">
        <v>6</v>
      </c>
      <c r="H83" s="289">
        <f t="shared" si="2"/>
        <v>26</v>
      </c>
      <c r="I83" s="288" t="s">
        <v>184</v>
      </c>
    </row>
    <row r="84" spans="1:9" ht="14.25">
      <c r="A84" s="288" t="s">
        <v>182</v>
      </c>
      <c r="B84" s="288"/>
      <c r="C84" s="288" t="s">
        <v>21</v>
      </c>
      <c r="D84" s="289">
        <v>0</v>
      </c>
      <c r="E84" s="290">
        <v>0</v>
      </c>
      <c r="F84" s="290">
        <v>0</v>
      </c>
      <c r="G84" s="289">
        <v>9</v>
      </c>
      <c r="H84" s="289">
        <f t="shared" si="2"/>
        <v>9</v>
      </c>
      <c r="I84" s="288" t="s">
        <v>184</v>
      </c>
    </row>
    <row r="85" spans="1:9" ht="14.25">
      <c r="A85" s="288" t="s">
        <v>182</v>
      </c>
      <c r="B85" s="288"/>
      <c r="C85" s="288" t="s">
        <v>22</v>
      </c>
      <c r="D85" s="289">
        <v>0</v>
      </c>
      <c r="E85" s="290">
        <v>0</v>
      </c>
      <c r="F85" s="290">
        <v>1</v>
      </c>
      <c r="G85" s="289">
        <v>2</v>
      </c>
      <c r="H85" s="289">
        <f t="shared" si="2"/>
        <v>3</v>
      </c>
      <c r="I85" s="288" t="s">
        <v>184</v>
      </c>
    </row>
    <row r="86" spans="1:9" ht="28.5">
      <c r="A86" s="285" t="s">
        <v>182</v>
      </c>
      <c r="B86" s="285">
        <v>18</v>
      </c>
      <c r="C86" s="291" t="s">
        <v>185</v>
      </c>
      <c r="D86" s="286">
        <f>SUM(D87:D91)</f>
        <v>10</v>
      </c>
      <c r="E86" s="286">
        <f>SUM(E87:E91)</f>
        <v>36</v>
      </c>
      <c r="F86" s="286">
        <f>SUM(F87:F91)</f>
        <v>31</v>
      </c>
      <c r="G86" s="286">
        <f>SUM(G87:G91)</f>
        <v>22</v>
      </c>
      <c r="H86" s="286">
        <f t="shared" si="2"/>
        <v>99</v>
      </c>
      <c r="I86" s="288" t="s">
        <v>184</v>
      </c>
    </row>
    <row r="87" spans="1:9" ht="14.25">
      <c r="A87" s="288" t="s">
        <v>182</v>
      </c>
      <c r="B87" s="288"/>
      <c r="C87" s="288" t="s">
        <v>186</v>
      </c>
      <c r="D87" s="289">
        <v>0</v>
      </c>
      <c r="E87" s="290">
        <v>0</v>
      </c>
      <c r="F87" s="290">
        <v>0</v>
      </c>
      <c r="G87" s="289">
        <v>0</v>
      </c>
      <c r="H87" s="289">
        <f t="shared" si="2"/>
        <v>0</v>
      </c>
      <c r="I87" s="288" t="s">
        <v>184</v>
      </c>
    </row>
    <row r="88" spans="1:9" ht="14.25">
      <c r="A88" s="288" t="s">
        <v>182</v>
      </c>
      <c r="B88" s="288"/>
      <c r="C88" s="288" t="s">
        <v>19</v>
      </c>
      <c r="D88" s="289">
        <v>9</v>
      </c>
      <c r="E88" s="290">
        <v>28</v>
      </c>
      <c r="F88" s="290">
        <v>19</v>
      </c>
      <c r="G88" s="289">
        <v>5</v>
      </c>
      <c r="H88" s="289">
        <f t="shared" si="2"/>
        <v>61</v>
      </c>
      <c r="I88" s="288" t="s">
        <v>184</v>
      </c>
    </row>
    <row r="89" spans="1:9" ht="14.25">
      <c r="A89" s="288" t="s">
        <v>182</v>
      </c>
      <c r="B89" s="288"/>
      <c r="C89" s="288" t="s">
        <v>20</v>
      </c>
      <c r="D89" s="289">
        <v>1</v>
      </c>
      <c r="E89" s="290">
        <v>8</v>
      </c>
      <c r="F89" s="290">
        <v>11</v>
      </c>
      <c r="G89" s="289">
        <v>6</v>
      </c>
      <c r="H89" s="289">
        <f t="shared" si="2"/>
        <v>26</v>
      </c>
      <c r="I89" s="288" t="s">
        <v>184</v>
      </c>
    </row>
    <row r="90" spans="1:9" ht="14.25">
      <c r="A90" s="288" t="s">
        <v>182</v>
      </c>
      <c r="B90" s="288"/>
      <c r="C90" s="288" t="s">
        <v>21</v>
      </c>
      <c r="D90" s="289">
        <v>0</v>
      </c>
      <c r="E90" s="290">
        <v>0</v>
      </c>
      <c r="F90" s="290">
        <v>0</v>
      </c>
      <c r="G90" s="289">
        <v>9</v>
      </c>
      <c r="H90" s="289">
        <f t="shared" si="2"/>
        <v>9</v>
      </c>
      <c r="I90" s="288" t="s">
        <v>184</v>
      </c>
    </row>
    <row r="91" spans="1:9" ht="14.25">
      <c r="A91" s="288" t="s">
        <v>182</v>
      </c>
      <c r="B91" s="288"/>
      <c r="C91" s="288" t="s">
        <v>22</v>
      </c>
      <c r="D91" s="289">
        <v>0</v>
      </c>
      <c r="E91" s="290">
        <v>0</v>
      </c>
      <c r="F91" s="290">
        <v>1</v>
      </c>
      <c r="G91" s="289">
        <v>2</v>
      </c>
      <c r="H91" s="289">
        <f t="shared" si="2"/>
        <v>3</v>
      </c>
      <c r="I91" s="288" t="s">
        <v>184</v>
      </c>
    </row>
    <row r="92" spans="1:9" ht="14.25">
      <c r="A92" s="285" t="s">
        <v>182</v>
      </c>
      <c r="B92" s="285">
        <v>30</v>
      </c>
      <c r="C92" s="285" t="s">
        <v>47</v>
      </c>
      <c r="D92" s="286">
        <v>307</v>
      </c>
      <c r="E92" s="287">
        <v>273</v>
      </c>
      <c r="F92" s="287">
        <v>352</v>
      </c>
      <c r="G92" s="286">
        <v>462</v>
      </c>
      <c r="H92" s="286">
        <f t="shared" si="2"/>
        <v>1394</v>
      </c>
      <c r="I92" s="288" t="s">
        <v>184</v>
      </c>
    </row>
    <row r="93" spans="1:9" ht="14.25">
      <c r="A93" s="285" t="s">
        <v>182</v>
      </c>
      <c r="B93" s="285">
        <v>32</v>
      </c>
      <c r="C93" s="285" t="s">
        <v>49</v>
      </c>
      <c r="D93" s="286">
        <v>119</v>
      </c>
      <c r="E93" s="287">
        <v>107</v>
      </c>
      <c r="F93" s="287">
        <v>140</v>
      </c>
      <c r="G93" s="286">
        <v>183</v>
      </c>
      <c r="H93" s="286">
        <f t="shared" si="2"/>
        <v>549</v>
      </c>
      <c r="I93" s="288" t="s">
        <v>184</v>
      </c>
    </row>
    <row r="94" spans="1:9" ht="28.5">
      <c r="A94" s="292" t="s">
        <v>187</v>
      </c>
      <c r="B94" s="292">
        <v>19</v>
      </c>
      <c r="C94" s="293" t="s">
        <v>188</v>
      </c>
      <c r="D94" s="294">
        <f>D96+D97+D98+D99</f>
        <v>0</v>
      </c>
      <c r="E94" s="294">
        <f>E96+E97+E98+E99</f>
        <v>0</v>
      </c>
      <c r="F94" s="294">
        <f>F96+F97+F98+F99</f>
        <v>0</v>
      </c>
      <c r="G94" s="294">
        <f>G96+G97+G98+G99</f>
        <v>0</v>
      </c>
      <c r="H94" s="294">
        <f t="shared" si="2"/>
        <v>0</v>
      </c>
      <c r="I94" s="296" t="s">
        <v>180</v>
      </c>
    </row>
    <row r="95" spans="1:9" ht="14.25">
      <c r="A95" s="296" t="s">
        <v>187</v>
      </c>
      <c r="B95" s="296"/>
      <c r="C95" s="296" t="s">
        <v>189</v>
      </c>
      <c r="D95" s="297">
        <v>0</v>
      </c>
      <c r="E95" s="298">
        <v>0</v>
      </c>
      <c r="F95" s="298">
        <v>0</v>
      </c>
      <c r="G95" s="297">
        <v>0</v>
      </c>
      <c r="H95" s="297">
        <f t="shared" si="2"/>
        <v>0</v>
      </c>
      <c r="I95" s="296" t="s">
        <v>180</v>
      </c>
    </row>
    <row r="96" spans="1:9" ht="14.25">
      <c r="A96" s="296" t="s">
        <v>187</v>
      </c>
      <c r="B96" s="296"/>
      <c r="C96" s="296" t="s">
        <v>19</v>
      </c>
      <c r="D96" s="297">
        <v>0</v>
      </c>
      <c r="E96" s="298">
        <v>0</v>
      </c>
      <c r="F96" s="298">
        <v>0</v>
      </c>
      <c r="G96" s="297">
        <v>0</v>
      </c>
      <c r="H96" s="297">
        <f t="shared" si="2"/>
        <v>0</v>
      </c>
      <c r="I96" s="296" t="s">
        <v>180</v>
      </c>
    </row>
    <row r="97" spans="1:9" ht="14.25">
      <c r="A97" s="296" t="s">
        <v>187</v>
      </c>
      <c r="B97" s="296"/>
      <c r="C97" s="296" t="s">
        <v>20</v>
      </c>
      <c r="D97" s="297">
        <v>0</v>
      </c>
      <c r="E97" s="298">
        <v>0</v>
      </c>
      <c r="F97" s="298">
        <v>0</v>
      </c>
      <c r="G97" s="297">
        <v>0</v>
      </c>
      <c r="H97" s="297">
        <f t="shared" si="2"/>
        <v>0</v>
      </c>
      <c r="I97" s="296" t="s">
        <v>180</v>
      </c>
    </row>
    <row r="98" spans="1:9" ht="14.25">
      <c r="A98" s="296" t="s">
        <v>187</v>
      </c>
      <c r="B98" s="296"/>
      <c r="C98" s="296" t="s">
        <v>21</v>
      </c>
      <c r="D98" s="297">
        <v>0</v>
      </c>
      <c r="E98" s="298">
        <v>0</v>
      </c>
      <c r="F98" s="298">
        <v>0</v>
      </c>
      <c r="G98" s="297">
        <v>0</v>
      </c>
      <c r="H98" s="297">
        <f t="shared" si="2"/>
        <v>0</v>
      </c>
      <c r="I98" s="296" t="s">
        <v>180</v>
      </c>
    </row>
    <row r="99" spans="1:9" ht="14.25">
      <c r="A99" s="296" t="s">
        <v>187</v>
      </c>
      <c r="B99" s="296"/>
      <c r="C99" s="296" t="s">
        <v>22</v>
      </c>
      <c r="D99" s="297">
        <v>0</v>
      </c>
      <c r="E99" s="298">
        <v>0</v>
      </c>
      <c r="F99" s="298">
        <v>0</v>
      </c>
      <c r="G99" s="297">
        <v>0</v>
      </c>
      <c r="H99" s="297">
        <f t="shared" si="2"/>
        <v>0</v>
      </c>
      <c r="I99" s="296" t="s">
        <v>180</v>
      </c>
    </row>
    <row r="100" spans="1:9" ht="28.5">
      <c r="A100" s="292" t="s">
        <v>187</v>
      </c>
      <c r="B100" s="292">
        <v>33</v>
      </c>
      <c r="C100" s="293" t="s">
        <v>50</v>
      </c>
      <c r="D100" s="294">
        <f>D101+D102+D103+D104</f>
        <v>0</v>
      </c>
      <c r="E100" s="294">
        <f>E101+E102+E103+E104</f>
        <v>0</v>
      </c>
      <c r="F100" s="294">
        <f>F101+F102+F103+F104</f>
        <v>4</v>
      </c>
      <c r="G100" s="294">
        <f>G101+G102+G103+G104</f>
        <v>0</v>
      </c>
      <c r="H100" s="294">
        <f t="shared" si="2"/>
        <v>4</v>
      </c>
      <c r="I100" s="296" t="s">
        <v>190</v>
      </c>
    </row>
    <row r="101" spans="1:9" ht="14.25">
      <c r="A101" s="296" t="s">
        <v>187</v>
      </c>
      <c r="B101" s="296"/>
      <c r="C101" s="296" t="s">
        <v>19</v>
      </c>
      <c r="D101" s="297">
        <v>0</v>
      </c>
      <c r="E101" s="298">
        <v>0</v>
      </c>
      <c r="F101" s="297">
        <v>4</v>
      </c>
      <c r="G101" s="297">
        <v>0</v>
      </c>
      <c r="H101" s="297">
        <f t="shared" si="2"/>
        <v>4</v>
      </c>
      <c r="I101" s="296" t="s">
        <v>190</v>
      </c>
    </row>
    <row r="102" spans="1:9" ht="14.25">
      <c r="A102" s="296" t="s">
        <v>187</v>
      </c>
      <c r="B102" s="296"/>
      <c r="C102" s="296" t="s">
        <v>20</v>
      </c>
      <c r="D102" s="297">
        <v>0</v>
      </c>
      <c r="E102" s="298">
        <v>0</v>
      </c>
      <c r="F102" s="297">
        <v>0</v>
      </c>
      <c r="G102" s="297">
        <v>0</v>
      </c>
      <c r="H102" s="297">
        <f t="shared" si="2"/>
        <v>0</v>
      </c>
      <c r="I102" s="296" t="s">
        <v>190</v>
      </c>
    </row>
    <row r="103" spans="1:9" ht="14.25">
      <c r="A103" s="296" t="s">
        <v>187</v>
      </c>
      <c r="B103" s="296"/>
      <c r="C103" s="296" t="s">
        <v>21</v>
      </c>
      <c r="D103" s="297">
        <v>0</v>
      </c>
      <c r="E103" s="298">
        <v>0</v>
      </c>
      <c r="F103" s="297">
        <v>0</v>
      </c>
      <c r="G103" s="297">
        <v>0</v>
      </c>
      <c r="H103" s="297">
        <f t="shared" si="2"/>
        <v>0</v>
      </c>
      <c r="I103" s="296" t="s">
        <v>190</v>
      </c>
    </row>
    <row r="104" spans="1:9" ht="14.25">
      <c r="A104" s="296" t="s">
        <v>187</v>
      </c>
      <c r="B104" s="296"/>
      <c r="C104" s="296" t="s">
        <v>22</v>
      </c>
      <c r="D104" s="297">
        <v>0</v>
      </c>
      <c r="E104" s="298">
        <v>0</v>
      </c>
      <c r="F104" s="297">
        <v>0</v>
      </c>
      <c r="G104" s="297">
        <v>0</v>
      </c>
      <c r="H104" s="297">
        <f t="shared" si="2"/>
        <v>0</v>
      </c>
      <c r="I104" s="296" t="s">
        <v>190</v>
      </c>
    </row>
    <row r="105" spans="1:9" ht="14.25">
      <c r="A105" s="292" t="s">
        <v>187</v>
      </c>
      <c r="B105" s="292">
        <v>34</v>
      </c>
      <c r="C105" s="292" t="s">
        <v>51</v>
      </c>
      <c r="D105" s="294">
        <f>D106+D107+D108+D109</f>
        <v>0</v>
      </c>
      <c r="E105" s="294">
        <f>E106+E107+E108+E109</f>
        <v>0</v>
      </c>
      <c r="F105" s="294">
        <f>F106+F107+F108+F109</f>
        <v>0</v>
      </c>
      <c r="G105" s="294">
        <f>G106+G107+G108+G109</f>
        <v>0</v>
      </c>
      <c r="H105" s="294">
        <f t="shared" si="2"/>
        <v>0</v>
      </c>
      <c r="I105" s="296" t="s">
        <v>178</v>
      </c>
    </row>
    <row r="106" spans="1:9" ht="14.25">
      <c r="A106" s="296" t="s">
        <v>187</v>
      </c>
      <c r="B106" s="296"/>
      <c r="C106" s="296" t="s">
        <v>19</v>
      </c>
      <c r="D106" s="297">
        <v>0</v>
      </c>
      <c r="E106" s="298">
        <v>0</v>
      </c>
      <c r="F106" s="297">
        <v>0</v>
      </c>
      <c r="G106" s="297">
        <v>0</v>
      </c>
      <c r="H106" s="297">
        <f t="shared" si="2"/>
        <v>0</v>
      </c>
      <c r="I106" s="296" t="s">
        <v>178</v>
      </c>
    </row>
    <row r="107" spans="1:9" ht="14.25">
      <c r="A107" s="296" t="s">
        <v>187</v>
      </c>
      <c r="B107" s="296"/>
      <c r="C107" s="296" t="s">
        <v>20</v>
      </c>
      <c r="D107" s="297">
        <v>0</v>
      </c>
      <c r="E107" s="298">
        <v>0</v>
      </c>
      <c r="F107" s="297">
        <v>0</v>
      </c>
      <c r="G107" s="297">
        <v>0</v>
      </c>
      <c r="H107" s="297">
        <f t="shared" si="2"/>
        <v>0</v>
      </c>
      <c r="I107" s="296" t="s">
        <v>178</v>
      </c>
    </row>
    <row r="108" spans="1:9" ht="14.25">
      <c r="A108" s="296" t="s">
        <v>187</v>
      </c>
      <c r="B108" s="296"/>
      <c r="C108" s="296" t="s">
        <v>21</v>
      </c>
      <c r="D108" s="297">
        <v>0</v>
      </c>
      <c r="E108" s="298">
        <v>0</v>
      </c>
      <c r="F108" s="297">
        <v>0</v>
      </c>
      <c r="G108" s="297">
        <v>0</v>
      </c>
      <c r="H108" s="297">
        <f t="shared" si="2"/>
        <v>0</v>
      </c>
      <c r="I108" s="296" t="s">
        <v>178</v>
      </c>
    </row>
    <row r="109" spans="1:9" ht="14.25">
      <c r="A109" s="296" t="s">
        <v>187</v>
      </c>
      <c r="B109" s="296"/>
      <c r="C109" s="296" t="s">
        <v>22</v>
      </c>
      <c r="D109" s="297">
        <v>0</v>
      </c>
      <c r="E109" s="298">
        <v>0</v>
      </c>
      <c r="F109" s="297">
        <v>0</v>
      </c>
      <c r="G109" s="297">
        <v>0</v>
      </c>
      <c r="H109" s="297">
        <f t="shared" si="2"/>
        <v>0</v>
      </c>
      <c r="I109" s="296" t="s">
        <v>178</v>
      </c>
    </row>
    <row r="110" spans="1:9" ht="28.5">
      <c r="A110" s="292" t="s">
        <v>187</v>
      </c>
      <c r="B110" s="292">
        <v>36</v>
      </c>
      <c r="C110" s="299" t="s">
        <v>191</v>
      </c>
      <c r="D110" s="294">
        <f>D111+D112+D113+D114</f>
        <v>0</v>
      </c>
      <c r="E110" s="294">
        <f>E111+E112+E113+E114</f>
        <v>0</v>
      </c>
      <c r="F110" s="294">
        <f>F111+F112+F113+F114</f>
        <v>4</v>
      </c>
      <c r="G110" s="294">
        <f>G111+G112+G113+G114</f>
        <v>0</v>
      </c>
      <c r="H110" s="294">
        <f t="shared" si="2"/>
        <v>4</v>
      </c>
      <c r="I110" s="296" t="s">
        <v>190</v>
      </c>
    </row>
    <row r="111" spans="1:9" ht="14.25">
      <c r="A111" s="296" t="s">
        <v>187</v>
      </c>
      <c r="B111" s="296"/>
      <c r="C111" s="296" t="s">
        <v>19</v>
      </c>
      <c r="D111" s="297">
        <v>0</v>
      </c>
      <c r="E111" s="298">
        <v>0</v>
      </c>
      <c r="F111" s="297">
        <v>4</v>
      </c>
      <c r="G111" s="297">
        <v>0</v>
      </c>
      <c r="H111" s="297">
        <f t="shared" si="2"/>
        <v>4</v>
      </c>
      <c r="I111" s="296" t="s">
        <v>190</v>
      </c>
    </row>
    <row r="112" spans="1:9" ht="14.25">
      <c r="A112" s="296" t="s">
        <v>187</v>
      </c>
      <c r="B112" s="296"/>
      <c r="C112" s="296" t="s">
        <v>20</v>
      </c>
      <c r="D112" s="297">
        <v>0</v>
      </c>
      <c r="E112" s="298">
        <v>0</v>
      </c>
      <c r="F112" s="297">
        <v>0</v>
      </c>
      <c r="G112" s="297">
        <v>0</v>
      </c>
      <c r="H112" s="297">
        <f t="shared" si="2"/>
        <v>0</v>
      </c>
      <c r="I112" s="296" t="s">
        <v>190</v>
      </c>
    </row>
    <row r="113" spans="1:9" ht="14.25">
      <c r="A113" s="296" t="s">
        <v>187</v>
      </c>
      <c r="B113" s="296"/>
      <c r="C113" s="296" t="s">
        <v>21</v>
      </c>
      <c r="D113" s="297">
        <v>0</v>
      </c>
      <c r="E113" s="298">
        <v>0</v>
      </c>
      <c r="F113" s="297">
        <v>0</v>
      </c>
      <c r="G113" s="297">
        <v>0</v>
      </c>
      <c r="H113" s="297">
        <f t="shared" si="2"/>
        <v>0</v>
      </c>
      <c r="I113" s="296" t="s">
        <v>190</v>
      </c>
    </row>
    <row r="114" spans="1:9" ht="14.25">
      <c r="A114" s="296" t="s">
        <v>187</v>
      </c>
      <c r="B114" s="296"/>
      <c r="C114" s="296" t="s">
        <v>22</v>
      </c>
      <c r="D114" s="297">
        <v>0</v>
      </c>
      <c r="E114" s="298">
        <v>0</v>
      </c>
      <c r="F114" s="297">
        <v>0</v>
      </c>
      <c r="G114" s="297">
        <v>0</v>
      </c>
      <c r="H114" s="297">
        <f t="shared" si="2"/>
        <v>0</v>
      </c>
      <c r="I114" s="296" t="s">
        <v>190</v>
      </c>
    </row>
    <row r="115" spans="1:9" ht="14.25">
      <c r="A115" s="292" t="s">
        <v>187</v>
      </c>
      <c r="B115" s="292">
        <v>37</v>
      </c>
      <c r="C115" s="292" t="s">
        <v>104</v>
      </c>
      <c r="D115" s="294">
        <f>SUM(D116:D119)</f>
        <v>122</v>
      </c>
      <c r="E115" s="294">
        <f>SUM(E116:E119)</f>
        <v>403</v>
      </c>
      <c r="F115" s="294">
        <f>SUM(F116:F119)</f>
        <v>500</v>
      </c>
      <c r="G115" s="294">
        <f>SUM(G116:G119)</f>
        <v>114</v>
      </c>
      <c r="H115" s="294">
        <f t="shared" si="2"/>
        <v>1139</v>
      </c>
      <c r="I115" s="296" t="s">
        <v>192</v>
      </c>
    </row>
    <row r="116" spans="1:9" ht="14.25">
      <c r="A116" s="296" t="s">
        <v>187</v>
      </c>
      <c r="B116" s="296"/>
      <c r="C116" s="296" t="s">
        <v>19</v>
      </c>
      <c r="D116" s="297">
        <v>62</v>
      </c>
      <c r="E116" s="298">
        <v>285</v>
      </c>
      <c r="F116" s="297">
        <v>357</v>
      </c>
      <c r="G116" s="297">
        <v>50</v>
      </c>
      <c r="H116" s="297">
        <f t="shared" si="2"/>
        <v>754</v>
      </c>
      <c r="I116" s="296" t="s">
        <v>192</v>
      </c>
    </row>
    <row r="117" spans="1:9" ht="14.25">
      <c r="A117" s="296" t="s">
        <v>187</v>
      </c>
      <c r="B117" s="296"/>
      <c r="C117" s="296" t="s">
        <v>20</v>
      </c>
      <c r="D117" s="297">
        <v>32</v>
      </c>
      <c r="E117" s="298">
        <v>16</v>
      </c>
      <c r="F117" s="297">
        <v>19</v>
      </c>
      <c r="G117" s="297">
        <v>30</v>
      </c>
      <c r="H117" s="297">
        <f t="shared" si="2"/>
        <v>97</v>
      </c>
      <c r="I117" s="296" t="s">
        <v>192</v>
      </c>
    </row>
    <row r="118" spans="1:9" ht="14.25">
      <c r="A118" s="296" t="s">
        <v>187</v>
      </c>
      <c r="B118" s="296"/>
      <c r="C118" s="296" t="s">
        <v>21</v>
      </c>
      <c r="D118" s="297">
        <v>7</v>
      </c>
      <c r="E118" s="298">
        <v>40</v>
      </c>
      <c r="F118" s="297">
        <v>16</v>
      </c>
      <c r="G118" s="297">
        <v>4</v>
      </c>
      <c r="H118" s="297">
        <f t="shared" si="2"/>
        <v>67</v>
      </c>
      <c r="I118" s="296" t="s">
        <v>192</v>
      </c>
    </row>
    <row r="119" spans="1:9" ht="14.25">
      <c r="A119" s="296" t="s">
        <v>187</v>
      </c>
      <c r="B119" s="296"/>
      <c r="C119" s="296" t="s">
        <v>22</v>
      </c>
      <c r="D119" s="297">
        <v>21</v>
      </c>
      <c r="E119" s="298">
        <v>62</v>
      </c>
      <c r="F119" s="297">
        <v>108</v>
      </c>
      <c r="G119" s="297">
        <v>30</v>
      </c>
      <c r="H119" s="297">
        <f t="shared" si="2"/>
        <v>221</v>
      </c>
      <c r="I119" s="296" t="s">
        <v>192</v>
      </c>
    </row>
    <row r="120" spans="1:9" ht="28.5">
      <c r="A120" s="292" t="s">
        <v>187</v>
      </c>
      <c r="B120" s="292">
        <v>38</v>
      </c>
      <c r="C120" s="293" t="s">
        <v>55</v>
      </c>
      <c r="D120" s="294">
        <f>SUM(D121:D124)</f>
        <v>488</v>
      </c>
      <c r="E120" s="294">
        <f>SUM(E121:E124)</f>
        <v>1596</v>
      </c>
      <c r="F120" s="294">
        <f>SUM(F121:F124)</f>
        <v>2000</v>
      </c>
      <c r="G120" s="294">
        <f>SUM(G121:G124)</f>
        <v>456</v>
      </c>
      <c r="H120" s="294">
        <f t="shared" si="2"/>
        <v>4540</v>
      </c>
      <c r="I120" s="296" t="s">
        <v>192</v>
      </c>
    </row>
    <row r="121" spans="1:9" ht="14.25">
      <c r="A121" s="296" t="s">
        <v>187</v>
      </c>
      <c r="B121" s="296"/>
      <c r="C121" s="296" t="s">
        <v>19</v>
      </c>
      <c r="D121" s="297">
        <v>248</v>
      </c>
      <c r="E121" s="298">
        <v>1140</v>
      </c>
      <c r="F121" s="297">
        <v>1428</v>
      </c>
      <c r="G121" s="297">
        <v>200</v>
      </c>
      <c r="H121" s="297">
        <f t="shared" si="2"/>
        <v>3016</v>
      </c>
      <c r="I121" s="296" t="s">
        <v>192</v>
      </c>
    </row>
    <row r="122" spans="1:9" ht="14.25">
      <c r="A122" s="296" t="s">
        <v>187</v>
      </c>
      <c r="B122" s="296"/>
      <c r="C122" s="296" t="s">
        <v>20</v>
      </c>
      <c r="D122" s="297">
        <v>128</v>
      </c>
      <c r="E122" s="298">
        <v>64</v>
      </c>
      <c r="F122" s="297">
        <v>76</v>
      </c>
      <c r="G122" s="297">
        <v>120</v>
      </c>
      <c r="H122" s="297">
        <f t="shared" si="2"/>
        <v>388</v>
      </c>
      <c r="I122" s="296" t="s">
        <v>192</v>
      </c>
    </row>
    <row r="123" spans="1:9" ht="14.25">
      <c r="A123" s="296" t="s">
        <v>187</v>
      </c>
      <c r="B123" s="296"/>
      <c r="C123" s="296" t="s">
        <v>21</v>
      </c>
      <c r="D123" s="297">
        <v>28</v>
      </c>
      <c r="E123" s="298">
        <v>148</v>
      </c>
      <c r="F123" s="297">
        <v>64</v>
      </c>
      <c r="G123" s="297">
        <v>16</v>
      </c>
      <c r="H123" s="297">
        <f t="shared" si="2"/>
        <v>256</v>
      </c>
      <c r="I123" s="296" t="s">
        <v>192</v>
      </c>
    </row>
    <row r="124" spans="1:9" ht="14.25">
      <c r="A124" s="296" t="s">
        <v>187</v>
      </c>
      <c r="B124" s="296"/>
      <c r="C124" s="296" t="s">
        <v>22</v>
      </c>
      <c r="D124" s="297">
        <v>84</v>
      </c>
      <c r="E124" s="298">
        <v>244</v>
      </c>
      <c r="F124" s="297">
        <v>432</v>
      </c>
      <c r="G124" s="297">
        <v>120</v>
      </c>
      <c r="H124" s="297">
        <f t="shared" si="2"/>
        <v>880</v>
      </c>
      <c r="I124" s="296" t="s">
        <v>192</v>
      </c>
    </row>
    <row r="125" spans="1:9" ht="14.25">
      <c r="A125" s="292" t="s">
        <v>187</v>
      </c>
      <c r="B125" s="292">
        <v>39</v>
      </c>
      <c r="C125" s="292" t="s">
        <v>56</v>
      </c>
      <c r="D125" s="294">
        <f>SUM(D126:D129)</f>
        <v>1780</v>
      </c>
      <c r="E125" s="294">
        <f>SUM(E126:E129)</f>
        <v>1869</v>
      </c>
      <c r="F125" s="294">
        <f>SUM(F126:F129)</f>
        <v>2316</v>
      </c>
      <c r="G125" s="294">
        <f>SUM(G126:G129)</f>
        <v>1589</v>
      </c>
      <c r="H125" s="294">
        <f t="shared" si="2"/>
        <v>7554</v>
      </c>
      <c r="I125" s="296" t="s">
        <v>192</v>
      </c>
    </row>
    <row r="126" spans="1:9" ht="14.25">
      <c r="A126" s="296" t="s">
        <v>187</v>
      </c>
      <c r="B126" s="296"/>
      <c r="C126" s="296" t="s">
        <v>19</v>
      </c>
      <c r="D126" s="297">
        <v>1418</v>
      </c>
      <c r="E126" s="298">
        <v>1238</v>
      </c>
      <c r="F126" s="297">
        <v>1580</v>
      </c>
      <c r="G126" s="297">
        <v>1294</v>
      </c>
      <c r="H126" s="297">
        <f t="shared" si="2"/>
        <v>5530</v>
      </c>
      <c r="I126" s="296" t="s">
        <v>192</v>
      </c>
    </row>
    <row r="127" spans="1:9" ht="14.25">
      <c r="A127" s="296" t="s">
        <v>187</v>
      </c>
      <c r="B127" s="296"/>
      <c r="C127" s="296" t="s">
        <v>20</v>
      </c>
      <c r="D127" s="297">
        <v>42</v>
      </c>
      <c r="E127" s="298">
        <v>82</v>
      </c>
      <c r="F127" s="297">
        <v>95</v>
      </c>
      <c r="G127" s="297">
        <v>79</v>
      </c>
      <c r="H127" s="297">
        <f t="shared" si="2"/>
        <v>298</v>
      </c>
      <c r="I127" s="296" t="s">
        <v>192</v>
      </c>
    </row>
    <row r="128" spans="1:9" ht="14.25">
      <c r="A128" s="296" t="s">
        <v>187</v>
      </c>
      <c r="B128" s="296"/>
      <c r="C128" s="296" t="s">
        <v>21</v>
      </c>
      <c r="D128" s="297">
        <v>38</v>
      </c>
      <c r="E128" s="298">
        <v>168</v>
      </c>
      <c r="F128" s="297">
        <v>80</v>
      </c>
      <c r="G128" s="297">
        <v>26</v>
      </c>
      <c r="H128" s="297">
        <f t="shared" si="2"/>
        <v>312</v>
      </c>
      <c r="I128" s="296" t="s">
        <v>192</v>
      </c>
    </row>
    <row r="129" spans="1:9" ht="14.25">
      <c r="A129" s="296" t="s">
        <v>187</v>
      </c>
      <c r="B129" s="296"/>
      <c r="C129" s="296" t="s">
        <v>22</v>
      </c>
      <c r="D129" s="297">
        <v>282</v>
      </c>
      <c r="E129" s="298">
        <v>381</v>
      </c>
      <c r="F129" s="297">
        <v>561</v>
      </c>
      <c r="G129" s="297">
        <v>190</v>
      </c>
      <c r="H129" s="297">
        <f t="shared" si="2"/>
        <v>1414</v>
      </c>
      <c r="I129" s="296" t="s">
        <v>192</v>
      </c>
    </row>
    <row r="130" spans="1:9" ht="14.25">
      <c r="A130" s="292" t="s">
        <v>187</v>
      </c>
      <c r="B130" s="292">
        <v>40</v>
      </c>
      <c r="C130" s="292" t="s">
        <v>57</v>
      </c>
      <c r="D130" s="294">
        <f>SUM(D131:D134)</f>
        <v>433</v>
      </c>
      <c r="E130" s="294">
        <f>SUM(E131:E134)</f>
        <v>264</v>
      </c>
      <c r="F130" s="294">
        <f>SUM(F131:F134)</f>
        <v>253</v>
      </c>
      <c r="G130" s="294">
        <f>SUM(G131:G134)</f>
        <v>261</v>
      </c>
      <c r="H130" s="294">
        <f t="shared" si="2"/>
        <v>1211</v>
      </c>
      <c r="I130" s="296" t="s">
        <v>192</v>
      </c>
    </row>
    <row r="131" spans="1:9" ht="14.25">
      <c r="A131" s="296" t="s">
        <v>187</v>
      </c>
      <c r="B131" s="296"/>
      <c r="C131" s="296" t="s">
        <v>19</v>
      </c>
      <c r="D131" s="297">
        <v>360</v>
      </c>
      <c r="E131" s="298">
        <v>188</v>
      </c>
      <c r="F131" s="297">
        <v>190</v>
      </c>
      <c r="G131" s="297">
        <v>233</v>
      </c>
      <c r="H131" s="297">
        <f t="shared" si="2"/>
        <v>971</v>
      </c>
      <c r="I131" s="296" t="s">
        <v>192</v>
      </c>
    </row>
    <row r="132" spans="1:9" ht="14.25">
      <c r="A132" s="296" t="s">
        <v>187</v>
      </c>
      <c r="B132" s="296"/>
      <c r="C132" s="296" t="s">
        <v>20</v>
      </c>
      <c r="D132" s="297">
        <v>10</v>
      </c>
      <c r="E132" s="298">
        <v>9</v>
      </c>
      <c r="F132" s="297">
        <v>11</v>
      </c>
      <c r="G132" s="297">
        <v>15</v>
      </c>
      <c r="H132" s="297">
        <f t="shared" si="2"/>
        <v>45</v>
      </c>
      <c r="I132" s="296" t="s">
        <v>192</v>
      </c>
    </row>
    <row r="133" spans="1:9" ht="14.25">
      <c r="A133" s="296" t="s">
        <v>187</v>
      </c>
      <c r="B133" s="296"/>
      <c r="C133" s="296" t="s">
        <v>21</v>
      </c>
      <c r="D133" s="297">
        <v>10</v>
      </c>
      <c r="E133" s="298">
        <v>39</v>
      </c>
      <c r="F133" s="297">
        <v>21</v>
      </c>
      <c r="G133" s="297">
        <v>3</v>
      </c>
      <c r="H133" s="297">
        <f t="shared" si="2"/>
        <v>73</v>
      </c>
      <c r="I133" s="296" t="s">
        <v>192</v>
      </c>
    </row>
    <row r="134" spans="1:9" ht="14.25">
      <c r="A134" s="296" t="s">
        <v>187</v>
      </c>
      <c r="B134" s="296"/>
      <c r="C134" s="296" t="s">
        <v>22</v>
      </c>
      <c r="D134" s="297">
        <v>53</v>
      </c>
      <c r="E134" s="298">
        <v>28</v>
      </c>
      <c r="F134" s="297">
        <v>31</v>
      </c>
      <c r="G134" s="297">
        <v>10</v>
      </c>
      <c r="H134" s="297">
        <f t="shared" si="2"/>
        <v>122</v>
      </c>
      <c r="I134" s="296" t="s">
        <v>192</v>
      </c>
    </row>
    <row r="135" spans="1:9" ht="14.25">
      <c r="A135" s="292" t="s">
        <v>187</v>
      </c>
      <c r="B135" s="292">
        <v>41</v>
      </c>
      <c r="C135" s="292" t="s">
        <v>58</v>
      </c>
      <c r="D135" s="294">
        <f>SUM(D136:D139)</f>
        <v>1951</v>
      </c>
      <c r="E135" s="294">
        <f>SUM(E136:E139)</f>
        <v>1222</v>
      </c>
      <c r="F135" s="294">
        <f>SUM(F136:F139)</f>
        <v>1305</v>
      </c>
      <c r="G135" s="294">
        <f>SUM(G136:G139)</f>
        <v>1617</v>
      </c>
      <c r="H135" s="294">
        <f>D135+E135+F135+G135</f>
        <v>6095</v>
      </c>
      <c r="I135" s="296" t="s">
        <v>192</v>
      </c>
    </row>
    <row r="136" spans="1:9" ht="14.25">
      <c r="A136" s="296" t="s">
        <v>187</v>
      </c>
      <c r="B136" s="296"/>
      <c r="C136" s="296" t="s">
        <v>19</v>
      </c>
      <c r="D136" s="297">
        <v>1440</v>
      </c>
      <c r="E136" s="298">
        <v>752</v>
      </c>
      <c r="F136" s="297">
        <v>760</v>
      </c>
      <c r="G136" s="297">
        <v>932</v>
      </c>
      <c r="H136" s="297">
        <f aca="true" t="shared" si="3" ref="H136:H199">D136+E136+F136+G136</f>
        <v>3884</v>
      </c>
      <c r="I136" s="296" t="s">
        <v>192</v>
      </c>
    </row>
    <row r="137" spans="1:9" ht="14.25">
      <c r="A137" s="296" t="s">
        <v>187</v>
      </c>
      <c r="B137" s="296"/>
      <c r="C137" s="296" t="s">
        <v>20</v>
      </c>
      <c r="D137" s="297">
        <v>448</v>
      </c>
      <c r="E137" s="298">
        <v>403</v>
      </c>
      <c r="F137" s="297">
        <v>493</v>
      </c>
      <c r="G137" s="297">
        <v>672</v>
      </c>
      <c r="H137" s="297">
        <f t="shared" si="3"/>
        <v>2016</v>
      </c>
      <c r="I137" s="296" t="s">
        <v>192</v>
      </c>
    </row>
    <row r="138" spans="1:9" ht="14.25">
      <c r="A138" s="296" t="s">
        <v>187</v>
      </c>
      <c r="B138" s="296"/>
      <c r="C138" s="296" t="s">
        <v>21</v>
      </c>
      <c r="D138" s="297">
        <v>10</v>
      </c>
      <c r="E138" s="298">
        <v>39</v>
      </c>
      <c r="F138" s="297">
        <v>21</v>
      </c>
      <c r="G138" s="297">
        <v>3</v>
      </c>
      <c r="H138" s="297">
        <f t="shared" si="3"/>
        <v>73</v>
      </c>
      <c r="I138" s="296" t="s">
        <v>192</v>
      </c>
    </row>
    <row r="139" spans="1:9" ht="14.25">
      <c r="A139" s="296" t="s">
        <v>187</v>
      </c>
      <c r="B139" s="296"/>
      <c r="C139" s="296" t="s">
        <v>22</v>
      </c>
      <c r="D139" s="297">
        <v>53</v>
      </c>
      <c r="E139" s="298">
        <v>28</v>
      </c>
      <c r="F139" s="297">
        <v>31</v>
      </c>
      <c r="G139" s="297">
        <v>10</v>
      </c>
      <c r="H139" s="297">
        <f t="shared" si="3"/>
        <v>122</v>
      </c>
      <c r="I139" s="296" t="s">
        <v>192</v>
      </c>
    </row>
    <row r="140" spans="1:9" ht="14.25">
      <c r="A140" s="292" t="s">
        <v>187</v>
      </c>
      <c r="B140" s="292">
        <v>42</v>
      </c>
      <c r="C140" s="292" t="s">
        <v>59</v>
      </c>
      <c r="D140" s="294">
        <f>SUM(D141:D144)</f>
        <v>186</v>
      </c>
      <c r="E140" s="294">
        <f>SUM(E141:E144)</f>
        <v>166</v>
      </c>
      <c r="F140" s="294">
        <f>SUM(F141:F144)</f>
        <v>183</v>
      </c>
      <c r="G140" s="294">
        <f>SUM(G141:G144)</f>
        <v>156</v>
      </c>
      <c r="H140" s="294">
        <f>D140+E140+F140+G140</f>
        <v>691</v>
      </c>
      <c r="I140" s="296" t="s">
        <v>192</v>
      </c>
    </row>
    <row r="141" spans="1:9" ht="14.25">
      <c r="A141" s="296" t="s">
        <v>187</v>
      </c>
      <c r="B141" s="296"/>
      <c r="C141" s="296" t="s">
        <v>19</v>
      </c>
      <c r="D141" s="297">
        <v>169</v>
      </c>
      <c r="E141" s="298">
        <v>149</v>
      </c>
      <c r="F141" s="297">
        <v>160</v>
      </c>
      <c r="G141" s="297">
        <v>146</v>
      </c>
      <c r="H141" s="297">
        <f t="shared" si="3"/>
        <v>624</v>
      </c>
      <c r="I141" s="296" t="s">
        <v>192</v>
      </c>
    </row>
    <row r="142" spans="1:9" ht="14.25">
      <c r="A142" s="296" t="s">
        <v>187</v>
      </c>
      <c r="B142" s="296"/>
      <c r="C142" s="296" t="s">
        <v>20</v>
      </c>
      <c r="D142" s="297">
        <v>10</v>
      </c>
      <c r="E142" s="298">
        <v>14</v>
      </c>
      <c r="F142" s="297">
        <v>15</v>
      </c>
      <c r="G142" s="297">
        <v>7</v>
      </c>
      <c r="H142" s="297">
        <f t="shared" si="3"/>
        <v>46</v>
      </c>
      <c r="I142" s="296" t="s">
        <v>192</v>
      </c>
    </row>
    <row r="143" spans="1:9" ht="14.25">
      <c r="A143" s="296" t="s">
        <v>187</v>
      </c>
      <c r="B143" s="296"/>
      <c r="C143" s="296" t="s">
        <v>21</v>
      </c>
      <c r="D143" s="297">
        <v>3</v>
      </c>
      <c r="E143" s="298">
        <v>1</v>
      </c>
      <c r="F143" s="297">
        <v>1</v>
      </c>
      <c r="G143" s="297">
        <v>1</v>
      </c>
      <c r="H143" s="297">
        <f t="shared" si="3"/>
        <v>6</v>
      </c>
      <c r="I143" s="296" t="s">
        <v>192</v>
      </c>
    </row>
    <row r="144" spans="1:9" ht="14.25">
      <c r="A144" s="296" t="s">
        <v>187</v>
      </c>
      <c r="B144" s="296"/>
      <c r="C144" s="296" t="s">
        <v>22</v>
      </c>
      <c r="D144" s="297">
        <v>4</v>
      </c>
      <c r="E144" s="298">
        <v>2</v>
      </c>
      <c r="F144" s="297">
        <v>7</v>
      </c>
      <c r="G144" s="297">
        <v>2</v>
      </c>
      <c r="H144" s="297">
        <f t="shared" si="3"/>
        <v>15</v>
      </c>
      <c r="I144" s="296" t="s">
        <v>192</v>
      </c>
    </row>
    <row r="145" spans="1:9" ht="14.25">
      <c r="A145" s="292" t="s">
        <v>187</v>
      </c>
      <c r="B145" s="292">
        <v>43</v>
      </c>
      <c r="C145" s="292" t="s">
        <v>60</v>
      </c>
      <c r="D145" s="294">
        <v>28</v>
      </c>
      <c r="E145" s="295">
        <v>19</v>
      </c>
      <c r="F145" s="294">
        <v>20</v>
      </c>
      <c r="G145" s="294">
        <v>12</v>
      </c>
      <c r="H145" s="294">
        <f t="shared" si="3"/>
        <v>79</v>
      </c>
      <c r="I145" s="296" t="s">
        <v>192</v>
      </c>
    </row>
    <row r="146" spans="1:9" ht="14.25">
      <c r="A146" s="292" t="s">
        <v>187</v>
      </c>
      <c r="B146" s="292">
        <v>44</v>
      </c>
      <c r="C146" s="292" t="s">
        <v>61</v>
      </c>
      <c r="D146" s="294">
        <f>SUM(D147:D150)</f>
        <v>521</v>
      </c>
      <c r="E146" s="294">
        <f>SUM(E147:E150)</f>
        <v>470</v>
      </c>
      <c r="F146" s="294">
        <f>SUM(F147:F150)</f>
        <v>514</v>
      </c>
      <c r="G146" s="294">
        <f>SUM(G147:G150)</f>
        <v>437</v>
      </c>
      <c r="H146" s="294">
        <f t="shared" si="3"/>
        <v>1942</v>
      </c>
      <c r="I146" s="296" t="s">
        <v>192</v>
      </c>
    </row>
    <row r="147" spans="1:9" ht="14.25">
      <c r="A147" s="296" t="s">
        <v>187</v>
      </c>
      <c r="B147" s="296"/>
      <c r="C147" s="296" t="s">
        <v>19</v>
      </c>
      <c r="D147" s="297">
        <v>473</v>
      </c>
      <c r="E147" s="298">
        <v>420</v>
      </c>
      <c r="F147" s="297">
        <v>450</v>
      </c>
      <c r="G147" s="297">
        <v>410</v>
      </c>
      <c r="H147" s="297">
        <f t="shared" si="3"/>
        <v>1753</v>
      </c>
      <c r="I147" s="296" t="s">
        <v>192</v>
      </c>
    </row>
    <row r="148" spans="1:9" ht="14.25">
      <c r="A148" s="296" t="s">
        <v>187</v>
      </c>
      <c r="B148" s="296"/>
      <c r="C148" s="296" t="s">
        <v>20</v>
      </c>
      <c r="D148" s="297">
        <v>28</v>
      </c>
      <c r="E148" s="298">
        <v>40</v>
      </c>
      <c r="F148" s="297">
        <v>41</v>
      </c>
      <c r="G148" s="297">
        <v>19</v>
      </c>
      <c r="H148" s="297">
        <f t="shared" si="3"/>
        <v>128</v>
      </c>
      <c r="I148" s="296" t="s">
        <v>192</v>
      </c>
    </row>
    <row r="149" spans="1:9" ht="14.25">
      <c r="A149" s="296" t="s">
        <v>187</v>
      </c>
      <c r="B149" s="296"/>
      <c r="C149" s="296" t="s">
        <v>21</v>
      </c>
      <c r="D149" s="297">
        <v>8</v>
      </c>
      <c r="E149" s="298">
        <v>4</v>
      </c>
      <c r="F149" s="297">
        <v>3</v>
      </c>
      <c r="G149" s="297">
        <v>3</v>
      </c>
      <c r="H149" s="297">
        <f t="shared" si="3"/>
        <v>18</v>
      </c>
      <c r="I149" s="296" t="s">
        <v>192</v>
      </c>
    </row>
    <row r="150" spans="1:9" ht="14.25">
      <c r="A150" s="296" t="s">
        <v>187</v>
      </c>
      <c r="B150" s="296"/>
      <c r="C150" s="296" t="s">
        <v>22</v>
      </c>
      <c r="D150" s="297">
        <v>12</v>
      </c>
      <c r="E150" s="298">
        <v>6</v>
      </c>
      <c r="F150" s="297">
        <v>20</v>
      </c>
      <c r="G150" s="297">
        <v>5</v>
      </c>
      <c r="H150" s="297">
        <f t="shared" si="3"/>
        <v>43</v>
      </c>
      <c r="I150" s="296" t="s">
        <v>192</v>
      </c>
    </row>
    <row r="151" spans="1:9" ht="28.5">
      <c r="A151" s="292" t="s">
        <v>187</v>
      </c>
      <c r="B151" s="292">
        <v>45</v>
      </c>
      <c r="C151" s="293" t="s">
        <v>62</v>
      </c>
      <c r="D151" s="294">
        <f>SUM(D152:D155)</f>
        <v>5</v>
      </c>
      <c r="E151" s="294">
        <f>SUM(E152:E155)</f>
        <v>8</v>
      </c>
      <c r="F151" s="294">
        <f>SUM(F152:F155)</f>
        <v>10</v>
      </c>
      <c r="G151" s="294">
        <f>SUM(G152:G155)</f>
        <v>5</v>
      </c>
      <c r="H151" s="294">
        <f t="shared" si="3"/>
        <v>28</v>
      </c>
      <c r="I151" s="296" t="s">
        <v>192</v>
      </c>
    </row>
    <row r="152" spans="1:9" ht="14.25">
      <c r="A152" s="296" t="s">
        <v>187</v>
      </c>
      <c r="B152" s="296"/>
      <c r="C152" s="296" t="s">
        <v>19</v>
      </c>
      <c r="D152" s="297">
        <v>3</v>
      </c>
      <c r="E152" s="298">
        <v>3</v>
      </c>
      <c r="F152" s="297">
        <v>4</v>
      </c>
      <c r="G152" s="297">
        <v>3</v>
      </c>
      <c r="H152" s="297">
        <f t="shared" si="3"/>
        <v>13</v>
      </c>
      <c r="I152" s="296" t="s">
        <v>192</v>
      </c>
    </row>
    <row r="153" spans="1:9" ht="14.25">
      <c r="A153" s="296" t="s">
        <v>187</v>
      </c>
      <c r="B153" s="296"/>
      <c r="C153" s="296" t="s">
        <v>20</v>
      </c>
      <c r="D153" s="297">
        <v>1</v>
      </c>
      <c r="E153" s="298">
        <v>2</v>
      </c>
      <c r="F153" s="297">
        <v>2</v>
      </c>
      <c r="G153" s="297">
        <v>1</v>
      </c>
      <c r="H153" s="297">
        <f t="shared" si="3"/>
        <v>6</v>
      </c>
      <c r="I153" s="296" t="s">
        <v>192</v>
      </c>
    </row>
    <row r="154" spans="1:9" ht="14.25">
      <c r="A154" s="296" t="s">
        <v>187</v>
      </c>
      <c r="B154" s="296"/>
      <c r="C154" s="296" t="s">
        <v>21</v>
      </c>
      <c r="D154" s="297">
        <v>0</v>
      </c>
      <c r="E154" s="298">
        <v>1</v>
      </c>
      <c r="F154" s="297">
        <v>1</v>
      </c>
      <c r="G154" s="297">
        <v>0</v>
      </c>
      <c r="H154" s="297">
        <f t="shared" si="3"/>
        <v>2</v>
      </c>
      <c r="I154" s="296" t="s">
        <v>192</v>
      </c>
    </row>
    <row r="155" spans="1:9" ht="14.25">
      <c r="A155" s="296" t="s">
        <v>187</v>
      </c>
      <c r="B155" s="296"/>
      <c r="C155" s="296" t="s">
        <v>22</v>
      </c>
      <c r="D155" s="297">
        <v>1</v>
      </c>
      <c r="E155" s="298">
        <v>2</v>
      </c>
      <c r="F155" s="297">
        <v>3</v>
      </c>
      <c r="G155" s="297">
        <v>1</v>
      </c>
      <c r="H155" s="297">
        <f t="shared" si="3"/>
        <v>7</v>
      </c>
      <c r="I155" s="296" t="s">
        <v>192</v>
      </c>
    </row>
    <row r="156" spans="1:9" ht="28.5">
      <c r="A156" s="292" t="s">
        <v>187</v>
      </c>
      <c r="B156" s="292">
        <v>63</v>
      </c>
      <c r="C156" s="293" t="s">
        <v>83</v>
      </c>
      <c r="D156" s="294">
        <f>SUM(D157:D160)</f>
        <v>29</v>
      </c>
      <c r="E156" s="294">
        <f>SUM(E157:E160)</f>
        <v>46</v>
      </c>
      <c r="F156" s="294">
        <f>SUM(F157:F160)</f>
        <v>68</v>
      </c>
      <c r="G156" s="294">
        <f>SUM(G157:G160)</f>
        <v>31</v>
      </c>
      <c r="H156" s="294">
        <f t="shared" si="3"/>
        <v>174</v>
      </c>
      <c r="I156" s="296" t="s">
        <v>181</v>
      </c>
    </row>
    <row r="157" spans="1:9" ht="14.25">
      <c r="A157" s="296" t="s">
        <v>187</v>
      </c>
      <c r="B157" s="296"/>
      <c r="C157" s="296" t="s">
        <v>19</v>
      </c>
      <c r="D157" s="297">
        <v>0</v>
      </c>
      <c r="E157" s="298">
        <v>0</v>
      </c>
      <c r="F157" s="297">
        <v>0</v>
      </c>
      <c r="G157" s="297">
        <v>0</v>
      </c>
      <c r="H157" s="297">
        <f t="shared" si="3"/>
        <v>0</v>
      </c>
      <c r="I157" s="296" t="s">
        <v>181</v>
      </c>
    </row>
    <row r="158" spans="1:9" ht="14.25">
      <c r="A158" s="296" t="s">
        <v>187</v>
      </c>
      <c r="B158" s="296"/>
      <c r="C158" s="296" t="s">
        <v>20</v>
      </c>
      <c r="D158" s="297">
        <v>0</v>
      </c>
      <c r="E158" s="298">
        <v>0</v>
      </c>
      <c r="F158" s="297">
        <v>0</v>
      </c>
      <c r="G158" s="297">
        <v>0</v>
      </c>
      <c r="H158" s="297">
        <f t="shared" si="3"/>
        <v>0</v>
      </c>
      <c r="I158" s="296" t="s">
        <v>181</v>
      </c>
    </row>
    <row r="159" spans="1:9" ht="14.25">
      <c r="A159" s="296" t="s">
        <v>187</v>
      </c>
      <c r="B159" s="296"/>
      <c r="C159" s="296" t="s">
        <v>21</v>
      </c>
      <c r="D159" s="297">
        <v>0</v>
      </c>
      <c r="E159" s="298">
        <v>0</v>
      </c>
      <c r="F159" s="297">
        <v>0</v>
      </c>
      <c r="G159" s="297">
        <v>0</v>
      </c>
      <c r="H159" s="297">
        <f t="shared" si="3"/>
        <v>0</v>
      </c>
      <c r="I159" s="296" t="s">
        <v>181</v>
      </c>
    </row>
    <row r="160" spans="1:9" ht="14.25">
      <c r="A160" s="296" t="s">
        <v>187</v>
      </c>
      <c r="B160" s="296"/>
      <c r="C160" s="296" t="s">
        <v>22</v>
      </c>
      <c r="D160" s="297">
        <v>29</v>
      </c>
      <c r="E160" s="298">
        <v>46</v>
      </c>
      <c r="F160" s="297">
        <v>68</v>
      </c>
      <c r="G160" s="297">
        <v>31</v>
      </c>
      <c r="H160" s="297">
        <f t="shared" si="3"/>
        <v>174</v>
      </c>
      <c r="I160" s="296" t="s">
        <v>181</v>
      </c>
    </row>
    <row r="161" spans="1:9" ht="28.5">
      <c r="A161" s="292" t="s">
        <v>187</v>
      </c>
      <c r="B161" s="292">
        <v>64</v>
      </c>
      <c r="C161" s="293" t="s">
        <v>193</v>
      </c>
      <c r="D161" s="294">
        <f>SUM(D162:D166)</f>
        <v>0</v>
      </c>
      <c r="E161" s="294">
        <f>SUM(E162:E166)</f>
        <v>0</v>
      </c>
      <c r="F161" s="294">
        <f>SUM(F162:F166)</f>
        <v>0</v>
      </c>
      <c r="G161" s="294">
        <f>SUM(G162:G166)</f>
        <v>0</v>
      </c>
      <c r="H161" s="294">
        <f t="shared" si="3"/>
        <v>0</v>
      </c>
      <c r="I161" s="296" t="s">
        <v>180</v>
      </c>
    </row>
    <row r="162" spans="1:9" ht="14.25">
      <c r="A162" s="296" t="s">
        <v>187</v>
      </c>
      <c r="B162" s="296"/>
      <c r="C162" s="296" t="s">
        <v>194</v>
      </c>
      <c r="D162" s="297">
        <v>0</v>
      </c>
      <c r="E162" s="298">
        <v>0</v>
      </c>
      <c r="F162" s="297">
        <v>0</v>
      </c>
      <c r="G162" s="297">
        <v>0</v>
      </c>
      <c r="H162" s="297">
        <f t="shared" si="3"/>
        <v>0</v>
      </c>
      <c r="I162" s="296" t="s">
        <v>180</v>
      </c>
    </row>
    <row r="163" spans="1:9" ht="14.25">
      <c r="A163" s="296" t="s">
        <v>187</v>
      </c>
      <c r="B163" s="296"/>
      <c r="C163" s="296" t="s">
        <v>19</v>
      </c>
      <c r="D163" s="297">
        <v>0</v>
      </c>
      <c r="E163" s="298">
        <v>0</v>
      </c>
      <c r="F163" s="297">
        <v>0</v>
      </c>
      <c r="G163" s="297">
        <v>0</v>
      </c>
      <c r="H163" s="297">
        <f t="shared" si="3"/>
        <v>0</v>
      </c>
      <c r="I163" s="296" t="s">
        <v>180</v>
      </c>
    </row>
    <row r="164" spans="1:9" ht="14.25">
      <c r="A164" s="296" t="s">
        <v>187</v>
      </c>
      <c r="B164" s="296"/>
      <c r="C164" s="296" t="s">
        <v>20</v>
      </c>
      <c r="D164" s="297">
        <v>0</v>
      </c>
      <c r="E164" s="298">
        <v>0</v>
      </c>
      <c r="F164" s="297">
        <v>0</v>
      </c>
      <c r="G164" s="297">
        <v>0</v>
      </c>
      <c r="H164" s="297">
        <f t="shared" si="3"/>
        <v>0</v>
      </c>
      <c r="I164" s="296" t="s">
        <v>180</v>
      </c>
    </row>
    <row r="165" spans="1:9" ht="14.25">
      <c r="A165" s="296" t="s">
        <v>187</v>
      </c>
      <c r="B165" s="296"/>
      <c r="C165" s="296" t="s">
        <v>21</v>
      </c>
      <c r="D165" s="297">
        <v>0</v>
      </c>
      <c r="E165" s="298">
        <v>0</v>
      </c>
      <c r="F165" s="297">
        <v>0</v>
      </c>
      <c r="G165" s="297">
        <v>0</v>
      </c>
      <c r="H165" s="297">
        <f t="shared" si="3"/>
        <v>0</v>
      </c>
      <c r="I165" s="296" t="s">
        <v>180</v>
      </c>
    </row>
    <row r="166" spans="1:9" ht="14.25">
      <c r="A166" s="296" t="s">
        <v>187</v>
      </c>
      <c r="B166" s="296"/>
      <c r="C166" s="296" t="s">
        <v>22</v>
      </c>
      <c r="D166" s="297">
        <v>0</v>
      </c>
      <c r="E166" s="298">
        <v>0</v>
      </c>
      <c r="F166" s="297">
        <v>0</v>
      </c>
      <c r="G166" s="297">
        <v>0</v>
      </c>
      <c r="H166" s="297">
        <f t="shared" si="3"/>
        <v>0</v>
      </c>
      <c r="I166" s="296" t="s">
        <v>180</v>
      </c>
    </row>
    <row r="167" spans="1:9" ht="28.5">
      <c r="A167" s="292" t="s">
        <v>187</v>
      </c>
      <c r="B167" s="292">
        <v>65</v>
      </c>
      <c r="C167" s="293" t="s">
        <v>195</v>
      </c>
      <c r="D167" s="294">
        <f>SUM(D168:D172)</f>
        <v>86448</v>
      </c>
      <c r="E167" s="294">
        <f>SUM(E168:E172)</f>
        <v>116125</v>
      </c>
      <c r="F167" s="294">
        <f>SUM(F168:F172)</f>
        <v>190910</v>
      </c>
      <c r="G167" s="294">
        <f>SUM(G168:G172)</f>
        <v>69897</v>
      </c>
      <c r="H167" s="294">
        <f t="shared" si="3"/>
        <v>463380</v>
      </c>
      <c r="I167" s="296" t="s">
        <v>181</v>
      </c>
    </row>
    <row r="168" spans="1:9" ht="14.25">
      <c r="A168" s="296" t="s">
        <v>187</v>
      </c>
      <c r="B168" s="296"/>
      <c r="C168" s="296" t="s">
        <v>196</v>
      </c>
      <c r="D168" s="297">
        <v>0</v>
      </c>
      <c r="E168" s="298">
        <v>0</v>
      </c>
      <c r="F168" s="297">
        <v>0</v>
      </c>
      <c r="G168" s="297">
        <v>0</v>
      </c>
      <c r="H168" s="297">
        <f t="shared" si="3"/>
        <v>0</v>
      </c>
      <c r="I168" s="296" t="s">
        <v>181</v>
      </c>
    </row>
    <row r="169" spans="1:9" ht="14.25">
      <c r="A169" s="296" t="s">
        <v>187</v>
      </c>
      <c r="B169" s="296"/>
      <c r="C169" s="296" t="s">
        <v>19</v>
      </c>
      <c r="D169" s="297">
        <v>0</v>
      </c>
      <c r="E169" s="298">
        <v>0</v>
      </c>
      <c r="F169" s="297">
        <v>0</v>
      </c>
      <c r="G169" s="297">
        <v>0</v>
      </c>
      <c r="H169" s="297">
        <f t="shared" si="3"/>
        <v>0</v>
      </c>
      <c r="I169" s="296" t="s">
        <v>181</v>
      </c>
    </row>
    <row r="170" spans="1:9" ht="14.25">
      <c r="A170" s="296" t="s">
        <v>187</v>
      </c>
      <c r="B170" s="296"/>
      <c r="C170" s="296" t="s">
        <v>20</v>
      </c>
      <c r="D170" s="297">
        <v>0</v>
      </c>
      <c r="E170" s="298">
        <v>0</v>
      </c>
      <c r="F170" s="297">
        <v>0</v>
      </c>
      <c r="G170" s="297">
        <v>0</v>
      </c>
      <c r="H170" s="297">
        <f t="shared" si="3"/>
        <v>0</v>
      </c>
      <c r="I170" s="296" t="s">
        <v>181</v>
      </c>
    </row>
    <row r="171" spans="1:9" ht="14.25">
      <c r="A171" s="296" t="s">
        <v>187</v>
      </c>
      <c r="B171" s="296"/>
      <c r="C171" s="296" t="s">
        <v>21</v>
      </c>
      <c r="D171" s="297">
        <v>0</v>
      </c>
      <c r="E171" s="298">
        <v>0</v>
      </c>
      <c r="F171" s="297">
        <v>0</v>
      </c>
      <c r="G171" s="297">
        <v>0</v>
      </c>
      <c r="H171" s="297">
        <f t="shared" si="3"/>
        <v>0</v>
      </c>
      <c r="I171" s="296" t="s">
        <v>181</v>
      </c>
    </row>
    <row r="172" spans="1:9" ht="14.25">
      <c r="A172" s="296" t="s">
        <v>187</v>
      </c>
      <c r="B172" s="296"/>
      <c r="C172" s="296" t="s">
        <v>22</v>
      </c>
      <c r="D172" s="297">
        <v>86448</v>
      </c>
      <c r="E172" s="298">
        <v>116125</v>
      </c>
      <c r="F172" s="297">
        <v>190910</v>
      </c>
      <c r="G172" s="297">
        <v>69897</v>
      </c>
      <c r="H172" s="297">
        <f t="shared" si="3"/>
        <v>463380</v>
      </c>
      <c r="I172" s="296" t="s">
        <v>181</v>
      </c>
    </row>
    <row r="173" spans="1:9" ht="14.25">
      <c r="A173" s="300" t="s">
        <v>197</v>
      </c>
      <c r="B173" s="300">
        <v>15</v>
      </c>
      <c r="C173" s="300" t="s">
        <v>198</v>
      </c>
      <c r="D173" s="301">
        <f>SUM(D174:D178)</f>
        <v>7</v>
      </c>
      <c r="E173" s="301">
        <f>SUM(E174:E178)</f>
        <v>6</v>
      </c>
      <c r="F173" s="301">
        <f>SUM(F174:F178)</f>
        <v>0</v>
      </c>
      <c r="G173" s="301">
        <f>SUM(G174:G178)</f>
        <v>7</v>
      </c>
      <c r="H173" s="301">
        <f t="shared" si="3"/>
        <v>20</v>
      </c>
      <c r="I173" s="303" t="s">
        <v>183</v>
      </c>
    </row>
    <row r="174" spans="1:9" ht="14.25">
      <c r="A174" s="303" t="s">
        <v>197</v>
      </c>
      <c r="B174" s="303"/>
      <c r="C174" s="303" t="s">
        <v>199</v>
      </c>
      <c r="D174" s="304">
        <v>0</v>
      </c>
      <c r="E174" s="305">
        <v>0</v>
      </c>
      <c r="F174" s="304">
        <v>0</v>
      </c>
      <c r="G174" s="304">
        <v>0</v>
      </c>
      <c r="H174" s="304">
        <f t="shared" si="3"/>
        <v>0</v>
      </c>
      <c r="I174" s="303" t="s">
        <v>183</v>
      </c>
    </row>
    <row r="175" spans="1:9" ht="14.25">
      <c r="A175" s="303" t="s">
        <v>197</v>
      </c>
      <c r="B175" s="303"/>
      <c r="C175" s="303" t="s">
        <v>19</v>
      </c>
      <c r="D175" s="304">
        <v>3</v>
      </c>
      <c r="E175" s="305">
        <v>3</v>
      </c>
      <c r="F175" s="304">
        <v>0</v>
      </c>
      <c r="G175" s="304">
        <v>4</v>
      </c>
      <c r="H175" s="304">
        <f t="shared" si="3"/>
        <v>10</v>
      </c>
      <c r="I175" s="303" t="s">
        <v>183</v>
      </c>
    </row>
    <row r="176" spans="1:9" ht="14.25">
      <c r="A176" s="303" t="s">
        <v>197</v>
      </c>
      <c r="B176" s="303"/>
      <c r="C176" s="303" t="s">
        <v>20</v>
      </c>
      <c r="D176" s="304">
        <v>2</v>
      </c>
      <c r="E176" s="305">
        <v>2</v>
      </c>
      <c r="F176" s="304">
        <v>0</v>
      </c>
      <c r="G176" s="304">
        <v>2</v>
      </c>
      <c r="H176" s="304">
        <f t="shared" si="3"/>
        <v>6</v>
      </c>
      <c r="I176" s="303" t="s">
        <v>183</v>
      </c>
    </row>
    <row r="177" spans="1:9" ht="14.25">
      <c r="A177" s="303" t="s">
        <v>197</v>
      </c>
      <c r="B177" s="303"/>
      <c r="C177" s="303" t="s">
        <v>21</v>
      </c>
      <c r="D177" s="304">
        <v>1</v>
      </c>
      <c r="E177" s="305">
        <v>0</v>
      </c>
      <c r="F177" s="304">
        <v>0</v>
      </c>
      <c r="G177" s="304">
        <v>0</v>
      </c>
      <c r="H177" s="304">
        <f t="shared" si="3"/>
        <v>1</v>
      </c>
      <c r="I177" s="303" t="s">
        <v>183</v>
      </c>
    </row>
    <row r="178" spans="1:9" ht="14.25">
      <c r="A178" s="303" t="s">
        <v>197</v>
      </c>
      <c r="B178" s="303"/>
      <c r="C178" s="303" t="s">
        <v>22</v>
      </c>
      <c r="D178" s="304">
        <v>1</v>
      </c>
      <c r="E178" s="305">
        <v>1</v>
      </c>
      <c r="F178" s="304">
        <v>0</v>
      </c>
      <c r="G178" s="304">
        <v>1</v>
      </c>
      <c r="H178" s="304">
        <f t="shared" si="3"/>
        <v>3</v>
      </c>
      <c r="I178" s="303" t="s">
        <v>183</v>
      </c>
    </row>
    <row r="179" spans="1:9" ht="28.5">
      <c r="A179" s="300" t="s">
        <v>197</v>
      </c>
      <c r="B179" s="300">
        <v>31</v>
      </c>
      <c r="C179" s="306" t="s">
        <v>48</v>
      </c>
      <c r="D179" s="301">
        <v>246</v>
      </c>
      <c r="E179" s="302">
        <v>218</v>
      </c>
      <c r="F179" s="301">
        <v>282</v>
      </c>
      <c r="G179" s="301">
        <v>370</v>
      </c>
      <c r="H179" s="301">
        <f t="shared" si="3"/>
        <v>1116</v>
      </c>
      <c r="I179" s="303" t="s">
        <v>190</v>
      </c>
    </row>
    <row r="180" spans="1:9" ht="28.5">
      <c r="A180" s="300" t="s">
        <v>197</v>
      </c>
      <c r="B180" s="300">
        <v>53</v>
      </c>
      <c r="C180" s="306" t="s">
        <v>70</v>
      </c>
      <c r="D180" s="301">
        <f>SUM(D181:D184)</f>
        <v>428</v>
      </c>
      <c r="E180" s="301">
        <f>SUM(E181:E184)</f>
        <v>604</v>
      </c>
      <c r="F180" s="301">
        <f>SUM(F181:F184)</f>
        <v>556</v>
      </c>
      <c r="G180" s="301">
        <f>SUM(G181:G184)</f>
        <v>347</v>
      </c>
      <c r="H180" s="301">
        <f t="shared" si="3"/>
        <v>1935</v>
      </c>
      <c r="I180" s="303" t="s">
        <v>176</v>
      </c>
    </row>
    <row r="181" spans="1:9" ht="14.25">
      <c r="A181" s="303" t="s">
        <v>197</v>
      </c>
      <c r="B181" s="303"/>
      <c r="C181" s="303" t="s">
        <v>71</v>
      </c>
      <c r="D181" s="304">
        <v>214</v>
      </c>
      <c r="E181" s="305">
        <v>302</v>
      </c>
      <c r="F181" s="304">
        <v>278</v>
      </c>
      <c r="G181" s="304">
        <v>173</v>
      </c>
      <c r="H181" s="304">
        <f t="shared" si="3"/>
        <v>967</v>
      </c>
      <c r="I181" s="303" t="s">
        <v>176</v>
      </c>
    </row>
    <row r="182" spans="1:9" ht="14.25">
      <c r="A182" s="303" t="s">
        <v>197</v>
      </c>
      <c r="B182" s="303"/>
      <c r="C182" s="303" t="s">
        <v>72</v>
      </c>
      <c r="D182" s="304">
        <v>107</v>
      </c>
      <c r="E182" s="305">
        <v>151</v>
      </c>
      <c r="F182" s="304">
        <v>139</v>
      </c>
      <c r="G182" s="304">
        <v>87</v>
      </c>
      <c r="H182" s="304">
        <f t="shared" si="3"/>
        <v>484</v>
      </c>
      <c r="I182" s="303" t="s">
        <v>176</v>
      </c>
    </row>
    <row r="183" spans="1:9" ht="14.25">
      <c r="A183" s="303" t="s">
        <v>197</v>
      </c>
      <c r="B183" s="303"/>
      <c r="C183" s="303" t="s">
        <v>73</v>
      </c>
      <c r="D183" s="304">
        <v>107</v>
      </c>
      <c r="E183" s="305">
        <v>151</v>
      </c>
      <c r="F183" s="304">
        <v>139</v>
      </c>
      <c r="G183" s="304">
        <v>87</v>
      </c>
      <c r="H183" s="304">
        <f t="shared" si="3"/>
        <v>484</v>
      </c>
      <c r="I183" s="303" t="s">
        <v>176</v>
      </c>
    </row>
    <row r="184" spans="1:9" ht="14.25">
      <c r="A184" s="303" t="s">
        <v>197</v>
      </c>
      <c r="B184" s="303"/>
      <c r="C184" s="303"/>
      <c r="D184" s="304">
        <v>0</v>
      </c>
      <c r="E184" s="305">
        <v>0</v>
      </c>
      <c r="F184" s="304">
        <v>0</v>
      </c>
      <c r="G184" s="304">
        <v>0</v>
      </c>
      <c r="H184" s="304">
        <f t="shared" si="3"/>
        <v>0</v>
      </c>
      <c r="I184" s="303" t="s">
        <v>176</v>
      </c>
    </row>
    <row r="185" spans="1:9" ht="14.25">
      <c r="A185" s="307" t="s">
        <v>200</v>
      </c>
      <c r="B185" s="307">
        <v>1</v>
      </c>
      <c r="C185" s="307" t="s">
        <v>13</v>
      </c>
      <c r="D185" s="308">
        <v>348653</v>
      </c>
      <c r="E185" s="309">
        <v>348653</v>
      </c>
      <c r="F185" s="308">
        <v>348653</v>
      </c>
      <c r="G185" s="308">
        <v>348653</v>
      </c>
      <c r="H185" s="308">
        <f>G185</f>
        <v>348653</v>
      </c>
      <c r="I185" s="310" t="s">
        <v>175</v>
      </c>
    </row>
    <row r="186" spans="1:9" ht="14.25">
      <c r="A186" s="307" t="s">
        <v>200</v>
      </c>
      <c r="B186" s="307">
        <v>2</v>
      </c>
      <c r="C186" s="307" t="s">
        <v>14</v>
      </c>
      <c r="D186" s="308">
        <v>288644</v>
      </c>
      <c r="E186" s="309">
        <v>288977</v>
      </c>
      <c r="F186" s="308">
        <v>289601</v>
      </c>
      <c r="G186" s="308">
        <v>290065</v>
      </c>
      <c r="H186" s="311">
        <f>G186</f>
        <v>290065</v>
      </c>
      <c r="I186" s="310" t="s">
        <v>175</v>
      </c>
    </row>
    <row r="187" spans="1:9" ht="14.25">
      <c r="A187" s="307" t="s">
        <v>200</v>
      </c>
      <c r="B187" s="307">
        <v>3</v>
      </c>
      <c r="C187" s="307" t="s">
        <v>15</v>
      </c>
      <c r="D187" s="308">
        <v>1589</v>
      </c>
      <c r="E187" s="309">
        <v>1589</v>
      </c>
      <c r="F187" s="308">
        <v>1589</v>
      </c>
      <c r="G187" s="308">
        <v>1589</v>
      </c>
      <c r="H187" s="308">
        <f>G187</f>
        <v>1589</v>
      </c>
      <c r="I187" s="310" t="s">
        <v>201</v>
      </c>
    </row>
    <row r="188" spans="1:9" ht="14.25">
      <c r="A188" s="307" t="s">
        <v>200</v>
      </c>
      <c r="B188" s="307">
        <v>4</v>
      </c>
      <c r="C188" s="307" t="s">
        <v>16</v>
      </c>
      <c r="D188" s="312">
        <v>2208.38</v>
      </c>
      <c r="E188" s="316">
        <v>2208.38</v>
      </c>
      <c r="F188" s="312">
        <v>2208</v>
      </c>
      <c r="G188" s="312">
        <v>2310.13</v>
      </c>
      <c r="H188" s="312">
        <f>G188</f>
        <v>2310.13</v>
      </c>
      <c r="I188" s="310" t="s">
        <v>201</v>
      </c>
    </row>
    <row r="189" spans="1:9" ht="14.25">
      <c r="A189" s="307" t="s">
        <v>200</v>
      </c>
      <c r="B189" s="307">
        <v>5</v>
      </c>
      <c r="C189" s="307" t="s">
        <v>17</v>
      </c>
      <c r="D189" s="312">
        <v>2310.13</v>
      </c>
      <c r="E189" s="316">
        <v>2302.92</v>
      </c>
      <c r="F189" s="312">
        <v>2302.92</v>
      </c>
      <c r="G189" s="312">
        <v>2329.07</v>
      </c>
      <c r="H189" s="312">
        <f>G189</f>
        <v>2329.07</v>
      </c>
      <c r="I189" s="310" t="s">
        <v>201</v>
      </c>
    </row>
    <row r="190" spans="1:9" ht="14.25">
      <c r="A190" s="307" t="s">
        <v>200</v>
      </c>
      <c r="B190" s="307">
        <v>23</v>
      </c>
      <c r="C190" s="307" t="s">
        <v>39</v>
      </c>
      <c r="D190" s="308">
        <v>0</v>
      </c>
      <c r="E190" s="309">
        <v>0</v>
      </c>
      <c r="F190" s="308">
        <v>0</v>
      </c>
      <c r="G190" s="308">
        <v>0</v>
      </c>
      <c r="H190" s="308">
        <f t="shared" si="3"/>
        <v>0</v>
      </c>
      <c r="I190" s="310" t="s">
        <v>201</v>
      </c>
    </row>
    <row r="191" spans="1:9" ht="14.25">
      <c r="A191" s="307" t="s">
        <v>200</v>
      </c>
      <c r="B191" s="307">
        <v>24</v>
      </c>
      <c r="C191" s="307" t="s">
        <v>103</v>
      </c>
      <c r="D191" s="313">
        <v>0.5471</v>
      </c>
      <c r="E191" s="328">
        <v>0.4515</v>
      </c>
      <c r="F191" s="314">
        <v>0.3697</v>
      </c>
      <c r="G191" s="314">
        <v>0.2935</v>
      </c>
      <c r="H191" s="313">
        <f>(D191+E191+F191+G191)/4</f>
        <v>0.41545</v>
      </c>
      <c r="I191" s="310" t="s">
        <v>180</v>
      </c>
    </row>
    <row r="192" spans="1:9" ht="12.75">
      <c r="A192" s="438" t="s">
        <v>200</v>
      </c>
      <c r="B192" s="440">
        <v>26</v>
      </c>
      <c r="C192" s="442" t="s">
        <v>202</v>
      </c>
      <c r="D192" s="434">
        <v>1828214</v>
      </c>
      <c r="E192" s="444">
        <v>2177909</v>
      </c>
      <c r="F192" s="434">
        <v>2114678</v>
      </c>
      <c r="G192" s="434">
        <v>2091894</v>
      </c>
      <c r="H192" s="434">
        <f t="shared" si="3"/>
        <v>8212695</v>
      </c>
      <c r="I192" s="436" t="s">
        <v>203</v>
      </c>
    </row>
    <row r="193" spans="1:9" ht="12.75">
      <c r="A193" s="439"/>
      <c r="B193" s="441"/>
      <c r="C193" s="443"/>
      <c r="D193" s="435"/>
      <c r="E193" s="445"/>
      <c r="F193" s="435"/>
      <c r="G193" s="435"/>
      <c r="H193" s="435"/>
      <c r="I193" s="437"/>
    </row>
    <row r="194" spans="1:9" ht="14.25">
      <c r="A194" s="307" t="s">
        <v>200</v>
      </c>
      <c r="B194" s="307">
        <v>27</v>
      </c>
      <c r="C194" s="307" t="s">
        <v>44</v>
      </c>
      <c r="D194" s="315">
        <v>3.91</v>
      </c>
      <c r="E194" s="316">
        <v>3.91</v>
      </c>
      <c r="F194" s="316">
        <v>4.23</v>
      </c>
      <c r="G194" s="316">
        <v>4.23</v>
      </c>
      <c r="H194" s="317">
        <f>(D194+E194+F194+G194)/4</f>
        <v>4.07</v>
      </c>
      <c r="I194" s="310" t="s">
        <v>175</v>
      </c>
    </row>
    <row r="195" spans="1:9" ht="28.5">
      <c r="A195" s="307" t="s">
        <v>200</v>
      </c>
      <c r="B195" s="307">
        <v>35</v>
      </c>
      <c r="C195" s="318" t="s">
        <v>204</v>
      </c>
      <c r="D195" s="307">
        <f>SUM(D197:D200)</f>
        <v>0</v>
      </c>
      <c r="E195" s="307">
        <f>SUM(E197:E200)</f>
        <v>0</v>
      </c>
      <c r="F195" s="307">
        <f>SUM(F197:F200)</f>
        <v>4</v>
      </c>
      <c r="G195" s="307">
        <f>SUM(G197:G200)</f>
        <v>0</v>
      </c>
      <c r="H195" s="307">
        <f t="shared" si="3"/>
        <v>4</v>
      </c>
      <c r="I195" s="310" t="s">
        <v>190</v>
      </c>
    </row>
    <row r="196" spans="1:9" ht="14.25">
      <c r="A196" s="310" t="s">
        <v>200</v>
      </c>
      <c r="B196" s="310"/>
      <c r="C196" s="310" t="s">
        <v>205</v>
      </c>
      <c r="D196" s="310">
        <v>0</v>
      </c>
      <c r="E196" s="309">
        <v>0</v>
      </c>
      <c r="F196" s="310">
        <v>0</v>
      </c>
      <c r="G196" s="310">
        <v>0</v>
      </c>
      <c r="H196" s="310">
        <f t="shared" si="3"/>
        <v>0</v>
      </c>
      <c r="I196" s="310" t="s">
        <v>190</v>
      </c>
    </row>
    <row r="197" spans="1:9" ht="14.25">
      <c r="A197" s="310" t="s">
        <v>200</v>
      </c>
      <c r="B197" s="310"/>
      <c r="C197" s="310" t="s">
        <v>19</v>
      </c>
      <c r="D197" s="310">
        <v>0</v>
      </c>
      <c r="E197" s="309">
        <v>0</v>
      </c>
      <c r="F197" s="310">
        <v>4</v>
      </c>
      <c r="G197" s="310">
        <v>0</v>
      </c>
      <c r="H197" s="310">
        <f t="shared" si="3"/>
        <v>4</v>
      </c>
      <c r="I197" s="310" t="s">
        <v>190</v>
      </c>
    </row>
    <row r="198" spans="1:9" ht="14.25">
      <c r="A198" s="310" t="s">
        <v>200</v>
      </c>
      <c r="B198" s="310"/>
      <c r="C198" s="310" t="s">
        <v>20</v>
      </c>
      <c r="D198" s="310">
        <v>0</v>
      </c>
      <c r="E198" s="309">
        <v>0</v>
      </c>
      <c r="F198" s="310">
        <v>0</v>
      </c>
      <c r="G198" s="310">
        <v>0</v>
      </c>
      <c r="H198" s="310">
        <f t="shared" si="3"/>
        <v>0</v>
      </c>
      <c r="I198" s="310" t="s">
        <v>190</v>
      </c>
    </row>
    <row r="199" spans="1:9" ht="14.25">
      <c r="A199" s="310" t="s">
        <v>200</v>
      </c>
      <c r="B199" s="310"/>
      <c r="C199" s="310" t="s">
        <v>21</v>
      </c>
      <c r="D199" s="310">
        <v>0</v>
      </c>
      <c r="E199" s="309">
        <v>0</v>
      </c>
      <c r="F199" s="310">
        <v>0</v>
      </c>
      <c r="G199" s="310">
        <v>0</v>
      </c>
      <c r="H199" s="310">
        <f t="shared" si="3"/>
        <v>0</v>
      </c>
      <c r="I199" s="310" t="s">
        <v>190</v>
      </c>
    </row>
    <row r="200" spans="1:9" ht="14.25">
      <c r="A200" s="310" t="s">
        <v>200</v>
      </c>
      <c r="B200" s="310"/>
      <c r="C200" s="310" t="s">
        <v>22</v>
      </c>
      <c r="D200" s="310">
        <v>0</v>
      </c>
      <c r="E200" s="307">
        <v>0</v>
      </c>
      <c r="F200" s="310">
        <v>0</v>
      </c>
      <c r="G200" s="310">
        <v>0</v>
      </c>
      <c r="H200" s="310">
        <f>D200+E200+F200+G200</f>
        <v>0</v>
      </c>
      <c r="I200" s="310" t="s">
        <v>190</v>
      </c>
    </row>
    <row r="201" spans="1:9" ht="14.25">
      <c r="A201" s="307" t="s">
        <v>200</v>
      </c>
      <c r="B201" s="307">
        <v>46</v>
      </c>
      <c r="C201" s="307" t="s">
        <v>63</v>
      </c>
      <c r="D201" s="307">
        <v>24</v>
      </c>
      <c r="E201" s="307">
        <v>24</v>
      </c>
      <c r="F201" s="307">
        <v>24</v>
      </c>
      <c r="G201" s="307">
        <v>24</v>
      </c>
      <c r="H201" s="307">
        <v>24</v>
      </c>
      <c r="I201" s="310" t="s">
        <v>175</v>
      </c>
    </row>
    <row r="202" spans="1:9" ht="12.75">
      <c r="A202" s="310" t="s">
        <v>200</v>
      </c>
      <c r="B202" s="310"/>
      <c r="C202" s="310" t="s">
        <v>19</v>
      </c>
      <c r="D202" s="310">
        <v>24</v>
      </c>
      <c r="E202" s="310">
        <v>24</v>
      </c>
      <c r="F202" s="310">
        <v>24</v>
      </c>
      <c r="G202" s="310">
        <v>24</v>
      </c>
      <c r="H202" s="310">
        <v>24</v>
      </c>
      <c r="I202" s="310" t="s">
        <v>175</v>
      </c>
    </row>
    <row r="203" spans="1:9" ht="12.75">
      <c r="A203" s="310" t="s">
        <v>200</v>
      </c>
      <c r="B203" s="310"/>
      <c r="C203" s="310" t="s">
        <v>20</v>
      </c>
      <c r="D203" s="310">
        <v>24</v>
      </c>
      <c r="E203" s="310">
        <v>24</v>
      </c>
      <c r="F203" s="310">
        <v>24</v>
      </c>
      <c r="G203" s="310">
        <v>24</v>
      </c>
      <c r="H203" s="310">
        <v>24</v>
      </c>
      <c r="I203" s="310" t="s">
        <v>175</v>
      </c>
    </row>
    <row r="204" spans="1:9" ht="12.75">
      <c r="A204" s="310" t="s">
        <v>200</v>
      </c>
      <c r="B204" s="310"/>
      <c r="C204" s="310" t="s">
        <v>21</v>
      </c>
      <c r="D204" s="310">
        <v>24</v>
      </c>
      <c r="E204" s="310">
        <v>24</v>
      </c>
      <c r="F204" s="310">
        <v>24</v>
      </c>
      <c r="G204" s="310">
        <v>24</v>
      </c>
      <c r="H204" s="310">
        <v>24</v>
      </c>
      <c r="I204" s="310" t="s">
        <v>175</v>
      </c>
    </row>
    <row r="205" spans="1:9" ht="12.75">
      <c r="A205" s="310" t="s">
        <v>200</v>
      </c>
      <c r="B205" s="310"/>
      <c r="C205" s="310" t="s">
        <v>22</v>
      </c>
      <c r="D205" s="310">
        <v>24</v>
      </c>
      <c r="E205" s="310">
        <v>24</v>
      </c>
      <c r="F205" s="310">
        <v>24</v>
      </c>
      <c r="G205" s="310">
        <v>24</v>
      </c>
      <c r="H205" s="310">
        <v>24</v>
      </c>
      <c r="I205" s="310" t="s">
        <v>175</v>
      </c>
    </row>
    <row r="206" spans="1:9" ht="14.25">
      <c r="A206" s="307" t="s">
        <v>200</v>
      </c>
      <c r="B206" s="307">
        <v>47</v>
      </c>
      <c r="C206" s="307" t="s">
        <v>64</v>
      </c>
      <c r="D206" s="312">
        <v>1194.56</v>
      </c>
      <c r="E206" s="312">
        <v>1194.56</v>
      </c>
      <c r="F206" s="312">
        <v>1194.56</v>
      </c>
      <c r="G206" s="312">
        <v>1194.56</v>
      </c>
      <c r="H206" s="312">
        <f>D206</f>
        <v>1194.56</v>
      </c>
      <c r="I206" s="310" t="s">
        <v>201</v>
      </c>
    </row>
    <row r="207" spans="1:9" ht="14.25">
      <c r="A207" s="307" t="s">
        <v>200</v>
      </c>
      <c r="B207" s="307">
        <v>48</v>
      </c>
      <c r="C207" s="307" t="s">
        <v>65</v>
      </c>
      <c r="D207" s="312">
        <v>1194.56</v>
      </c>
      <c r="E207" s="316">
        <v>949.56</v>
      </c>
      <c r="F207" s="312">
        <v>949.56</v>
      </c>
      <c r="G207" s="312">
        <v>1299.61</v>
      </c>
      <c r="H207" s="312">
        <f>G207</f>
        <v>1299.61</v>
      </c>
      <c r="I207" s="310" t="s">
        <v>201</v>
      </c>
    </row>
    <row r="208" spans="1:9" ht="14.25">
      <c r="A208" s="307" t="s">
        <v>200</v>
      </c>
      <c r="B208" s="307">
        <v>49</v>
      </c>
      <c r="C208" s="307" t="s">
        <v>66</v>
      </c>
      <c r="D208" s="308">
        <v>205409</v>
      </c>
      <c r="E208" s="309">
        <v>205463</v>
      </c>
      <c r="F208" s="312">
        <v>205715</v>
      </c>
      <c r="G208" s="312">
        <v>206111</v>
      </c>
      <c r="H208" s="312">
        <f>G208</f>
        <v>206111</v>
      </c>
      <c r="I208" s="310" t="s">
        <v>175</v>
      </c>
    </row>
    <row r="209" spans="1:9" ht="14.25">
      <c r="A209" s="307" t="s">
        <v>200</v>
      </c>
      <c r="B209" s="307">
        <v>50</v>
      </c>
      <c r="C209" s="307" t="s">
        <v>67</v>
      </c>
      <c r="D209" s="312">
        <v>0.75</v>
      </c>
      <c r="E209" s="319">
        <v>0.6</v>
      </c>
      <c r="F209" s="312">
        <v>0.6</v>
      </c>
      <c r="G209" s="312">
        <v>0.82</v>
      </c>
      <c r="H209" s="312">
        <f>(D209+E209+F209+G209)/4</f>
        <v>0.6925</v>
      </c>
      <c r="I209" s="310" t="s">
        <v>201</v>
      </c>
    </row>
    <row r="210" spans="1:9" ht="14.25">
      <c r="A210" s="307" t="s">
        <v>200</v>
      </c>
      <c r="B210" s="307">
        <v>60</v>
      </c>
      <c r="C210" s="307" t="s">
        <v>206</v>
      </c>
      <c r="D210" s="312">
        <v>4.13</v>
      </c>
      <c r="E210" s="316">
        <v>4.13</v>
      </c>
      <c r="F210" s="312">
        <v>4.47</v>
      </c>
      <c r="G210" s="312">
        <v>4.47</v>
      </c>
      <c r="H210" s="312">
        <f>(D210+E210+F210+G210)/4</f>
        <v>4.3</v>
      </c>
      <c r="I210" s="310" t="s">
        <v>175</v>
      </c>
    </row>
    <row r="211" spans="1:9" ht="14.25">
      <c r="A211" s="307"/>
      <c r="B211" s="307">
        <v>61</v>
      </c>
      <c r="C211" s="320" t="s">
        <v>207</v>
      </c>
      <c r="D211" s="312">
        <v>1.54</v>
      </c>
      <c r="E211" s="316">
        <v>1.54</v>
      </c>
      <c r="F211" s="312">
        <v>1.54</v>
      </c>
      <c r="G211" s="312">
        <v>1.54</v>
      </c>
      <c r="H211" s="312">
        <f>(D211+E211+F211+G211)/4</f>
        <v>1.54</v>
      </c>
      <c r="I211" s="310"/>
    </row>
    <row r="212" spans="1:9" ht="28.5">
      <c r="A212" s="307" t="s">
        <v>200</v>
      </c>
      <c r="B212" s="307">
        <v>62</v>
      </c>
      <c r="C212" s="318" t="s">
        <v>96</v>
      </c>
      <c r="D212" s="312">
        <v>1842633</v>
      </c>
      <c r="E212" s="309">
        <v>1893339</v>
      </c>
      <c r="F212" s="312">
        <v>1664132</v>
      </c>
      <c r="G212" s="312">
        <v>1849935</v>
      </c>
      <c r="H212" s="312">
        <f>D212+E212+F212+G212</f>
        <v>7250039</v>
      </c>
      <c r="I212" s="310" t="s">
        <v>203</v>
      </c>
    </row>
    <row r="213" spans="5:7" ht="14.25">
      <c r="E213" s="321"/>
      <c r="G213" t="s">
        <v>210</v>
      </c>
    </row>
  </sheetData>
  <sheetProtection/>
  <mergeCells count="9">
    <mergeCell ref="G192:G193"/>
    <mergeCell ref="H192:H193"/>
    <mergeCell ref="I192:I193"/>
    <mergeCell ref="A192:A193"/>
    <mergeCell ref="B192:B193"/>
    <mergeCell ref="C192:C193"/>
    <mergeCell ref="D192:D193"/>
    <mergeCell ref="E192:E193"/>
    <mergeCell ref="F192:F19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4:P36"/>
  <sheetViews>
    <sheetView zoomScale="110" zoomScaleNormal="110" workbookViewId="0" topLeftCell="A1">
      <selection activeCell="I5" sqref="I5:P5"/>
    </sheetView>
  </sheetViews>
  <sheetFormatPr defaultColWidth="11.421875" defaultRowHeight="12.75"/>
  <cols>
    <col min="1" max="1" width="5.00390625" style="0" customWidth="1"/>
    <col min="2" max="2" width="11.421875" style="0" customWidth="1"/>
    <col min="3" max="3" width="54.421875" style="0" customWidth="1"/>
    <col min="4" max="6" width="7.140625" style="0" customWidth="1"/>
    <col min="7" max="8" width="7.28125" style="0" customWidth="1"/>
    <col min="9" max="9" width="8.421875" style="0" customWidth="1"/>
    <col min="10" max="10" width="4.7109375" style="0" customWidth="1"/>
    <col min="11" max="11" width="7.8515625" style="0" customWidth="1"/>
    <col min="12" max="12" width="5.140625" style="0" customWidth="1"/>
    <col min="13" max="13" width="8.28125" style="0" customWidth="1"/>
    <col min="14" max="14" width="4.57421875" style="0" customWidth="1"/>
    <col min="15" max="15" width="9.28125" style="0" customWidth="1"/>
    <col min="16" max="16" width="4.7109375" style="0" customWidth="1"/>
  </cols>
  <sheetData>
    <row r="3" ht="13.5" thickBot="1"/>
    <row r="4" spans="1:16" ht="21.75" customHeight="1" thickBot="1">
      <c r="A4" s="446" t="s">
        <v>109</v>
      </c>
      <c r="B4" s="447" t="s">
        <v>110</v>
      </c>
      <c r="C4" s="142" t="s">
        <v>157</v>
      </c>
      <c r="D4" s="454" t="s">
        <v>158</v>
      </c>
      <c r="E4" s="455"/>
      <c r="F4" s="455"/>
      <c r="G4" s="455"/>
      <c r="H4" s="456"/>
      <c r="I4" s="453" t="s">
        <v>159</v>
      </c>
      <c r="J4" s="453"/>
      <c r="K4" s="453"/>
      <c r="L4" s="453"/>
      <c r="M4" s="453"/>
      <c r="N4" s="453"/>
      <c r="O4" s="453"/>
      <c r="P4" s="453"/>
    </row>
    <row r="5" spans="1:16" ht="31.5" thickBot="1">
      <c r="A5" s="446"/>
      <c r="B5" s="448"/>
      <c r="C5" s="142" t="s">
        <v>111</v>
      </c>
      <c r="D5" s="143">
        <v>2017</v>
      </c>
      <c r="E5" s="143">
        <v>2018</v>
      </c>
      <c r="F5" s="144">
        <v>2019</v>
      </c>
      <c r="G5" s="145">
        <v>2020</v>
      </c>
      <c r="H5" s="145">
        <v>2021</v>
      </c>
      <c r="I5" s="449" t="s">
        <v>112</v>
      </c>
      <c r="J5" s="450"/>
      <c r="K5" s="449" t="s">
        <v>113</v>
      </c>
      <c r="L5" s="450"/>
      <c r="M5" s="451" t="s">
        <v>155</v>
      </c>
      <c r="N5" s="452"/>
      <c r="O5" s="457" t="s">
        <v>211</v>
      </c>
      <c r="P5" s="458"/>
    </row>
    <row r="6" spans="1:16" ht="13.5" thickBot="1">
      <c r="A6" s="97">
        <v>1</v>
      </c>
      <c r="B6" s="147">
        <v>6</v>
      </c>
      <c r="C6" s="148" t="s">
        <v>114</v>
      </c>
      <c r="D6" s="149">
        <v>73995</v>
      </c>
      <c r="E6" s="149">
        <v>76837</v>
      </c>
      <c r="F6" s="150">
        <v>78399</v>
      </c>
      <c r="G6" s="151">
        <v>79762</v>
      </c>
      <c r="H6" s="151">
        <f>'2021'!H8</f>
        <v>81956</v>
      </c>
      <c r="I6" s="152">
        <f>(E6/D6)-1</f>
        <v>0.038408000540577136</v>
      </c>
      <c r="J6" s="153" t="s">
        <v>115</v>
      </c>
      <c r="K6" s="152">
        <f>(F6/E6)-1</f>
        <v>0.020328747868865182</v>
      </c>
      <c r="L6" s="153" t="s">
        <v>115</v>
      </c>
      <c r="M6" s="154">
        <f>(G6/F6)-1</f>
        <v>0.01738542583451319</v>
      </c>
      <c r="N6" s="155" t="s">
        <v>115</v>
      </c>
      <c r="O6" s="156">
        <f>(H6/G6)-1</f>
        <v>0.027506832827662198</v>
      </c>
      <c r="P6" s="160" t="s">
        <v>115</v>
      </c>
    </row>
    <row r="7" spans="1:16" ht="13.5" thickBot="1">
      <c r="A7" s="97">
        <v>2</v>
      </c>
      <c r="B7" s="147">
        <v>7</v>
      </c>
      <c r="C7" s="148" t="s">
        <v>116</v>
      </c>
      <c r="D7" s="149">
        <v>1121</v>
      </c>
      <c r="E7" s="149">
        <v>1151</v>
      </c>
      <c r="F7" s="150">
        <v>1032</v>
      </c>
      <c r="G7" s="151">
        <v>1239</v>
      </c>
      <c r="H7" s="151">
        <f>'2021'!H13</f>
        <v>1373</v>
      </c>
      <c r="I7" s="152">
        <f>(E7/D7)-1</f>
        <v>0.0267618198037467</v>
      </c>
      <c r="J7" s="153" t="s">
        <v>115</v>
      </c>
      <c r="K7" s="152">
        <f>(F7/E7)-1</f>
        <v>-0.10338835794960899</v>
      </c>
      <c r="L7" s="158" t="s">
        <v>117</v>
      </c>
      <c r="M7" s="154">
        <f>(G7/F7)-1</f>
        <v>0.20058139534883712</v>
      </c>
      <c r="N7" s="153" t="s">
        <v>115</v>
      </c>
      <c r="O7" s="156">
        <f>(H7/G7)-1</f>
        <v>0.10815173527037936</v>
      </c>
      <c r="P7" s="160" t="s">
        <v>115</v>
      </c>
    </row>
    <row r="8" spans="1:16" ht="13.5" thickBot="1">
      <c r="A8" s="97">
        <v>3</v>
      </c>
      <c r="B8" s="147">
        <v>51</v>
      </c>
      <c r="C8" s="148" t="s">
        <v>118</v>
      </c>
      <c r="D8" s="149">
        <v>38723</v>
      </c>
      <c r="E8" s="149">
        <v>42528</v>
      </c>
      <c r="F8" s="150">
        <v>43949</v>
      </c>
      <c r="G8" s="151">
        <v>44738</v>
      </c>
      <c r="H8" s="151">
        <f>'2021'!H18</f>
        <v>45899</v>
      </c>
      <c r="I8" s="152">
        <f>(E8/D8)-1</f>
        <v>0.0982620148232316</v>
      </c>
      <c r="J8" s="153" t="s">
        <v>115</v>
      </c>
      <c r="K8" s="152">
        <f>(F8/E8)-1</f>
        <v>0.0334132806621521</v>
      </c>
      <c r="L8" s="153" t="s">
        <v>115</v>
      </c>
      <c r="M8" s="154">
        <f>(G8/F8)-1</f>
        <v>0.017952626908462</v>
      </c>
      <c r="N8" s="155" t="s">
        <v>115</v>
      </c>
      <c r="O8" s="156">
        <f>(H8/G8)-1</f>
        <v>0.025951093030533334</v>
      </c>
      <c r="P8" s="160" t="s">
        <v>115</v>
      </c>
    </row>
    <row r="9" spans="1:16" ht="13.5" thickBot="1">
      <c r="A9" s="97">
        <v>4</v>
      </c>
      <c r="B9" s="147">
        <v>52</v>
      </c>
      <c r="C9" s="148" t="s">
        <v>119</v>
      </c>
      <c r="D9" s="149">
        <v>443</v>
      </c>
      <c r="E9" s="149">
        <v>561</v>
      </c>
      <c r="F9" s="150">
        <v>496</v>
      </c>
      <c r="G9" s="151">
        <v>497</v>
      </c>
      <c r="H9" s="151">
        <f>'2021'!H23</f>
        <v>561</v>
      </c>
      <c r="I9" s="152">
        <f>(E9/D9)-1</f>
        <v>0.2663656884875847</v>
      </c>
      <c r="J9" s="153" t="s">
        <v>115</v>
      </c>
      <c r="K9" s="152">
        <f>(F9/E9)-1</f>
        <v>-0.1158645276292335</v>
      </c>
      <c r="L9" s="158" t="s">
        <v>117</v>
      </c>
      <c r="M9" s="154">
        <f>(G9/F9)-1</f>
        <v>0.002016129032258007</v>
      </c>
      <c r="N9" s="153" t="s">
        <v>115</v>
      </c>
      <c r="O9" s="156">
        <f>(H9/G9)-1</f>
        <v>0.1287726358148893</v>
      </c>
      <c r="P9" s="160" t="s">
        <v>115</v>
      </c>
    </row>
    <row r="13" ht="13.5" thickBot="1"/>
    <row r="14" spans="1:16" ht="21.75" customHeight="1" thickBot="1">
      <c r="A14" s="446" t="s">
        <v>109</v>
      </c>
      <c r="B14" s="459" t="s">
        <v>110</v>
      </c>
      <c r="C14" s="142" t="s">
        <v>157</v>
      </c>
      <c r="D14" s="453" t="s">
        <v>158</v>
      </c>
      <c r="E14" s="453"/>
      <c r="F14" s="453"/>
      <c r="G14" s="453"/>
      <c r="H14" s="453"/>
      <c r="I14" s="453" t="s">
        <v>159</v>
      </c>
      <c r="J14" s="453"/>
      <c r="K14" s="453"/>
      <c r="L14" s="453"/>
      <c r="M14" s="453"/>
      <c r="N14" s="453"/>
      <c r="O14" s="453"/>
      <c r="P14" s="453"/>
    </row>
    <row r="15" spans="1:16" ht="36" customHeight="1" thickBot="1">
      <c r="A15" s="446"/>
      <c r="B15" s="459"/>
      <c r="C15" s="142" t="s">
        <v>161</v>
      </c>
      <c r="D15" s="143">
        <v>2017</v>
      </c>
      <c r="E15" s="143">
        <v>2018</v>
      </c>
      <c r="F15" s="144">
        <v>2019</v>
      </c>
      <c r="G15" s="145">
        <v>2020</v>
      </c>
      <c r="H15" s="145">
        <v>2021</v>
      </c>
      <c r="I15" s="449" t="s">
        <v>112</v>
      </c>
      <c r="J15" s="450"/>
      <c r="K15" s="449" t="s">
        <v>113</v>
      </c>
      <c r="L15" s="450"/>
      <c r="M15" s="451" t="s">
        <v>155</v>
      </c>
      <c r="N15" s="452"/>
      <c r="O15" s="457" t="s">
        <v>211</v>
      </c>
      <c r="P15" s="458"/>
    </row>
    <row r="16" spans="1:16" ht="15.75" customHeight="1" thickBot="1">
      <c r="A16" s="98">
        <v>1</v>
      </c>
      <c r="B16" s="161">
        <v>54</v>
      </c>
      <c r="C16" s="162" t="s">
        <v>120</v>
      </c>
      <c r="D16" s="149">
        <v>3938</v>
      </c>
      <c r="E16" s="149">
        <v>5427</v>
      </c>
      <c r="F16" s="150">
        <v>3964</v>
      </c>
      <c r="G16" s="151">
        <v>4022</v>
      </c>
      <c r="H16" s="151">
        <f>'2021'!H28</f>
        <v>4726</v>
      </c>
      <c r="I16" s="152">
        <f>(E16/D16)-1</f>
        <v>0.37811071609954294</v>
      </c>
      <c r="J16" s="153" t="s">
        <v>115</v>
      </c>
      <c r="K16" s="152">
        <f>(F16/E16)-1</f>
        <v>-0.26957803574718997</v>
      </c>
      <c r="L16" s="158" t="s">
        <v>117</v>
      </c>
      <c r="M16" s="154">
        <f>(G16/F16)-1</f>
        <v>0.014631685166498487</v>
      </c>
      <c r="N16" s="153" t="s">
        <v>115</v>
      </c>
      <c r="O16" s="156">
        <f>(H16/G16)-1</f>
        <v>0.17503729487817</v>
      </c>
      <c r="P16" s="160" t="s">
        <v>115</v>
      </c>
    </row>
    <row r="17" spans="1:16" ht="13.5" thickBot="1">
      <c r="A17" s="98">
        <v>2</v>
      </c>
      <c r="B17" s="161">
        <v>55</v>
      </c>
      <c r="C17" s="162" t="s">
        <v>121</v>
      </c>
      <c r="D17" s="149">
        <v>3938</v>
      </c>
      <c r="E17" s="149">
        <v>5427</v>
      </c>
      <c r="F17" s="150">
        <v>5512</v>
      </c>
      <c r="G17" s="151">
        <v>4022</v>
      </c>
      <c r="H17" s="151">
        <f>'[2]Sheet1'!$H$33</f>
        <v>4726</v>
      </c>
      <c r="I17" s="152">
        <f>(E17/D17)-1</f>
        <v>0.37811071609954294</v>
      </c>
      <c r="J17" s="153" t="s">
        <v>115</v>
      </c>
      <c r="K17" s="152">
        <f>(F17/E17)-1</f>
        <v>0.01566242859775202</v>
      </c>
      <c r="L17" s="153" t="s">
        <v>115</v>
      </c>
      <c r="M17" s="154">
        <f>(G17/F17)-1</f>
        <v>-0.2703193033381712</v>
      </c>
      <c r="N17" s="155" t="s">
        <v>117</v>
      </c>
      <c r="O17" s="156">
        <f>(H17/G17)-1</f>
        <v>0.17503729487817</v>
      </c>
      <c r="P17" s="160" t="s">
        <v>115</v>
      </c>
    </row>
    <row r="18" spans="1:16" ht="27" thickBot="1">
      <c r="A18" s="98">
        <v>3</v>
      </c>
      <c r="B18" s="161">
        <v>56</v>
      </c>
      <c r="C18" s="162" t="s">
        <v>122</v>
      </c>
      <c r="D18" s="149">
        <v>2659</v>
      </c>
      <c r="E18" s="149">
        <v>3799</v>
      </c>
      <c r="F18" s="150">
        <v>3937</v>
      </c>
      <c r="G18" s="151">
        <v>3017</v>
      </c>
      <c r="H18" s="151">
        <f>'2021'!H38</f>
        <v>3543</v>
      </c>
      <c r="I18" s="152">
        <f>(E18/D18)-1</f>
        <v>0.4287326062429484</v>
      </c>
      <c r="J18" s="153" t="s">
        <v>115</v>
      </c>
      <c r="K18" s="152">
        <f>(F18/E18)-1</f>
        <v>0.03632534877599358</v>
      </c>
      <c r="L18" s="153" t="s">
        <v>115</v>
      </c>
      <c r="M18" s="154">
        <f>(G18/F18)-1</f>
        <v>-0.23368046736093473</v>
      </c>
      <c r="N18" s="155" t="s">
        <v>117</v>
      </c>
      <c r="O18" s="156">
        <f>(H18/G18)-1</f>
        <v>0.1743453762015248</v>
      </c>
      <c r="P18" s="160" t="s">
        <v>115</v>
      </c>
    </row>
    <row r="19" spans="1:16" ht="27" thickBot="1">
      <c r="A19" s="98">
        <v>4</v>
      </c>
      <c r="B19" s="161">
        <v>57</v>
      </c>
      <c r="C19" s="162" t="s">
        <v>77</v>
      </c>
      <c r="D19" s="149">
        <v>4444</v>
      </c>
      <c r="E19" s="149">
        <v>4334</v>
      </c>
      <c r="F19" s="150">
        <v>3160</v>
      </c>
      <c r="G19" s="151">
        <v>3017</v>
      </c>
      <c r="H19" s="151">
        <f>'2021'!H43</f>
        <v>3543</v>
      </c>
      <c r="I19" s="152">
        <f>(E19/D19)-1</f>
        <v>-0.024752475247524774</v>
      </c>
      <c r="J19" s="158" t="s">
        <v>117</v>
      </c>
      <c r="K19" s="152">
        <f>(F19/E19)-1</f>
        <v>-0.2708814028610983</v>
      </c>
      <c r="L19" s="158" t="s">
        <v>117</v>
      </c>
      <c r="M19" s="154">
        <f>(G19/F19)-1</f>
        <v>-0.045253164556962044</v>
      </c>
      <c r="N19" s="155" t="s">
        <v>117</v>
      </c>
      <c r="O19" s="156">
        <f>(H19/G19)-1</f>
        <v>0.1743453762015248</v>
      </c>
      <c r="P19" s="160" t="s">
        <v>115</v>
      </c>
    </row>
    <row r="20" spans="1:16" ht="27" thickBot="1">
      <c r="A20" s="98">
        <v>5</v>
      </c>
      <c r="B20" s="161">
        <v>58</v>
      </c>
      <c r="C20" s="162" t="s">
        <v>78</v>
      </c>
      <c r="D20" s="149">
        <v>4358</v>
      </c>
      <c r="E20" s="149">
        <v>4334</v>
      </c>
      <c r="F20" s="150">
        <v>3173</v>
      </c>
      <c r="G20" s="151">
        <v>3017</v>
      </c>
      <c r="H20" s="151">
        <f>'2021'!H44</f>
        <v>3543</v>
      </c>
      <c r="I20" s="152">
        <f>(E20/D20)-1</f>
        <v>-0.0055071133547498485</v>
      </c>
      <c r="J20" s="158" t="s">
        <v>117</v>
      </c>
      <c r="K20" s="152">
        <f>(F20/E20)-1</f>
        <v>-0.26788186432856487</v>
      </c>
      <c r="L20" s="158" t="s">
        <v>117</v>
      </c>
      <c r="M20" s="154">
        <f>(G20/F20)-1</f>
        <v>-0.049164828238260294</v>
      </c>
      <c r="N20" s="155" t="s">
        <v>117</v>
      </c>
      <c r="O20" s="156">
        <f>(H20/G20)-1</f>
        <v>0.1743453762015248</v>
      </c>
      <c r="P20" s="160" t="s">
        <v>115</v>
      </c>
    </row>
    <row r="34" ht="12.75">
      <c r="I34" s="103" t="s">
        <v>148</v>
      </c>
    </row>
    <row r="35" ht="12.75">
      <c r="H35" s="103" t="s">
        <v>156</v>
      </c>
    </row>
    <row r="36" ht="12.75">
      <c r="H36" s="103" t="s">
        <v>163</v>
      </c>
    </row>
  </sheetData>
  <sheetProtection selectLockedCells="1" selectUnlockedCells="1"/>
  <mergeCells count="16">
    <mergeCell ref="A14:A15"/>
    <mergeCell ref="B14:B15"/>
    <mergeCell ref="I15:J15"/>
    <mergeCell ref="K15:L15"/>
    <mergeCell ref="M15:N15"/>
    <mergeCell ref="I14:P14"/>
    <mergeCell ref="D14:H14"/>
    <mergeCell ref="O15:P15"/>
    <mergeCell ref="A4:A5"/>
    <mergeCell ref="B4:B5"/>
    <mergeCell ref="I5:J5"/>
    <mergeCell ref="K5:L5"/>
    <mergeCell ref="M5:N5"/>
    <mergeCell ref="I4:P4"/>
    <mergeCell ref="D4:H4"/>
    <mergeCell ref="O5:P5"/>
  </mergeCells>
  <printOptions/>
  <pageMargins left="0.25" right="0.25" top="0.75" bottom="0.75" header="0.3" footer="0.3"/>
  <pageSetup horizontalDpi="300" verticalDpi="300" orientation="landscape" scale="77" r:id="rId3"/>
  <headerFooter alignWithMargins="0">
    <oddHeader>&amp;C&amp;A</oddHeader>
    <oddFooter>&amp;CPage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7:P37"/>
  <sheetViews>
    <sheetView zoomScale="110" zoomScaleNormal="110" zoomScalePageLayoutView="0" workbookViewId="0" topLeftCell="A6">
      <selection activeCell="I9" sqref="I9:P9"/>
    </sheetView>
  </sheetViews>
  <sheetFormatPr defaultColWidth="11.421875" defaultRowHeight="12.75"/>
  <cols>
    <col min="1" max="1" width="5.00390625" style="0" customWidth="1"/>
    <col min="2" max="2" width="11.421875" style="0" customWidth="1"/>
    <col min="3" max="3" width="43.421875" style="0" customWidth="1"/>
    <col min="4" max="4" width="10.8515625" style="0" customWidth="1"/>
    <col min="5" max="6" width="10.421875" style="0" customWidth="1"/>
    <col min="7" max="8" width="11.28125" style="0" customWidth="1"/>
    <col min="9" max="9" width="9.421875" style="0" customWidth="1"/>
    <col min="10" max="10" width="4.00390625" style="0" customWidth="1"/>
    <col min="11" max="11" width="8.421875" style="0" customWidth="1"/>
    <col min="12" max="12" width="5.7109375" style="0" customWidth="1"/>
    <col min="13" max="13" width="8.140625" style="0" customWidth="1"/>
    <col min="14" max="14" width="5.00390625" style="0" customWidth="1"/>
    <col min="15" max="15" width="8.140625" style="0" customWidth="1"/>
    <col min="16" max="16" width="4.57421875" style="0" customWidth="1"/>
  </cols>
  <sheetData>
    <row r="7" ht="13.5" thickBot="1">
      <c r="P7" s="130"/>
    </row>
    <row r="8" spans="1:16" ht="21.75" customHeight="1" thickBot="1">
      <c r="A8" s="459" t="s">
        <v>109</v>
      </c>
      <c r="B8" s="459" t="s">
        <v>110</v>
      </c>
      <c r="C8" s="142" t="s">
        <v>157</v>
      </c>
      <c r="D8" s="454" t="s">
        <v>158</v>
      </c>
      <c r="E8" s="455"/>
      <c r="F8" s="455"/>
      <c r="G8" s="455"/>
      <c r="H8" s="456"/>
      <c r="I8" s="453" t="s">
        <v>159</v>
      </c>
      <c r="J8" s="453"/>
      <c r="K8" s="453"/>
      <c r="L8" s="453"/>
      <c r="M8" s="453"/>
      <c r="N8" s="453"/>
      <c r="O8" s="453"/>
      <c r="P8" s="453"/>
    </row>
    <row r="9" spans="1:16" ht="32.25" customHeight="1" thickBot="1">
      <c r="A9" s="459"/>
      <c r="B9" s="459"/>
      <c r="C9" s="142" t="s">
        <v>160</v>
      </c>
      <c r="D9" s="143">
        <v>2017</v>
      </c>
      <c r="E9" s="143">
        <v>2018</v>
      </c>
      <c r="F9" s="144">
        <v>2019</v>
      </c>
      <c r="G9" s="145">
        <v>2020</v>
      </c>
      <c r="H9" s="145">
        <v>2021</v>
      </c>
      <c r="I9" s="449" t="s">
        <v>112</v>
      </c>
      <c r="J9" s="450"/>
      <c r="K9" s="449" t="s">
        <v>113</v>
      </c>
      <c r="L9" s="450"/>
      <c r="M9" s="451" t="s">
        <v>155</v>
      </c>
      <c r="N9" s="452"/>
      <c r="O9" s="457" t="s">
        <v>211</v>
      </c>
      <c r="P9" s="458"/>
    </row>
    <row r="10" spans="1:16" ht="13.5" thickBot="1">
      <c r="A10" s="146">
        <v>1</v>
      </c>
      <c r="B10" s="147">
        <v>8</v>
      </c>
      <c r="C10" s="148" t="s">
        <v>123</v>
      </c>
      <c r="D10" s="149">
        <v>75220</v>
      </c>
      <c r="E10" s="149">
        <v>78031</v>
      </c>
      <c r="F10" s="150">
        <v>79803</v>
      </c>
      <c r="G10" s="151">
        <v>81165</v>
      </c>
      <c r="H10" s="151">
        <f>'2021'!H45</f>
        <v>83398</v>
      </c>
      <c r="I10" s="152">
        <f aca="true" t="shared" si="0" ref="I10:I22">(E10/D10)-1</f>
        <v>0.03737038021802719</v>
      </c>
      <c r="J10" s="153" t="s">
        <v>115</v>
      </c>
      <c r="K10" s="152">
        <f aca="true" t="shared" si="1" ref="K10:K22">(F10/E10)-1</f>
        <v>0.022708923376606682</v>
      </c>
      <c r="L10" s="153" t="s">
        <v>115</v>
      </c>
      <c r="M10" s="154">
        <f aca="true" t="shared" si="2" ref="M10:M22">(G10/F10)-1</f>
        <v>0.017067027555355052</v>
      </c>
      <c r="N10" s="155" t="s">
        <v>115</v>
      </c>
      <c r="O10" s="156">
        <f>(H10/G10)-1</f>
        <v>0.027511858559724045</v>
      </c>
      <c r="P10" s="157" t="s">
        <v>115</v>
      </c>
    </row>
    <row r="11" spans="1:16" ht="13.5" thickBot="1">
      <c r="A11" s="146">
        <v>2</v>
      </c>
      <c r="B11" s="147">
        <v>9</v>
      </c>
      <c r="C11" s="148" t="s">
        <v>124</v>
      </c>
      <c r="D11" s="149">
        <v>896</v>
      </c>
      <c r="E11" s="149">
        <v>37</v>
      </c>
      <c r="F11" s="150">
        <v>138</v>
      </c>
      <c r="G11" s="151">
        <v>167</v>
      </c>
      <c r="H11" s="151">
        <f>'2021'!H50</f>
        <v>28</v>
      </c>
      <c r="I11" s="152">
        <f t="shared" si="0"/>
        <v>-0.9587053571428571</v>
      </c>
      <c r="J11" s="155" t="s">
        <v>117</v>
      </c>
      <c r="K11" s="152">
        <f t="shared" si="1"/>
        <v>2.72972972972973</v>
      </c>
      <c r="L11" s="153" t="s">
        <v>115</v>
      </c>
      <c r="M11" s="154">
        <f t="shared" si="2"/>
        <v>0.21014492753623193</v>
      </c>
      <c r="N11" s="155" t="s">
        <v>115</v>
      </c>
      <c r="O11" s="156">
        <f aca="true" t="shared" si="3" ref="O11:O21">(H11/G11)-1</f>
        <v>-0.8323353293413174</v>
      </c>
      <c r="P11" s="157" t="s">
        <v>117</v>
      </c>
    </row>
    <row r="12" spans="1:16" ht="13.5" thickBot="1">
      <c r="A12" s="146">
        <v>3</v>
      </c>
      <c r="B12" s="147">
        <v>10</v>
      </c>
      <c r="C12" s="148" t="s">
        <v>26</v>
      </c>
      <c r="D12" s="149">
        <v>1121</v>
      </c>
      <c r="E12" s="149">
        <v>1151</v>
      </c>
      <c r="F12" s="150">
        <v>977</v>
      </c>
      <c r="G12" s="151">
        <v>1239</v>
      </c>
      <c r="H12" s="151">
        <f>'2021'!H51</f>
        <v>1371</v>
      </c>
      <c r="I12" s="152">
        <f t="shared" si="0"/>
        <v>0.0267618198037467</v>
      </c>
      <c r="J12" s="153" t="s">
        <v>115</v>
      </c>
      <c r="K12" s="152">
        <f t="shared" si="1"/>
        <v>-0.15117289313640314</v>
      </c>
      <c r="L12" s="155" t="s">
        <v>117</v>
      </c>
      <c r="M12" s="154">
        <f t="shared" si="2"/>
        <v>0.2681678607983624</v>
      </c>
      <c r="N12" s="139" t="s">
        <v>115</v>
      </c>
      <c r="O12" s="156">
        <f t="shared" si="3"/>
        <v>0.10653753026634383</v>
      </c>
      <c r="P12" s="157" t="s">
        <v>115</v>
      </c>
    </row>
    <row r="13" spans="1:16" ht="13.5" thickBot="1">
      <c r="A13" s="146">
        <v>4</v>
      </c>
      <c r="B13" s="147">
        <v>11</v>
      </c>
      <c r="C13" s="148" t="s">
        <v>27</v>
      </c>
      <c r="D13" s="149">
        <v>1009</v>
      </c>
      <c r="E13" s="149">
        <v>1036</v>
      </c>
      <c r="F13" s="150">
        <v>732</v>
      </c>
      <c r="G13" s="151">
        <v>930</v>
      </c>
      <c r="H13" s="151">
        <f>'2021'!H52</f>
        <v>1028</v>
      </c>
      <c r="I13" s="152">
        <f t="shared" si="0"/>
        <v>0.026759167492566904</v>
      </c>
      <c r="J13" s="153" t="s">
        <v>115</v>
      </c>
      <c r="K13" s="152">
        <f t="shared" si="1"/>
        <v>-0.2934362934362934</v>
      </c>
      <c r="L13" s="155" t="s">
        <v>117</v>
      </c>
      <c r="M13" s="154">
        <f t="shared" si="2"/>
        <v>0.2704918032786885</v>
      </c>
      <c r="N13" s="139" t="s">
        <v>115</v>
      </c>
      <c r="O13" s="156">
        <f t="shared" si="3"/>
        <v>0.10537634408602159</v>
      </c>
      <c r="P13" s="157" t="s">
        <v>115</v>
      </c>
    </row>
    <row r="14" spans="1:16" ht="28.5" customHeight="1" thickBot="1">
      <c r="A14" s="146">
        <v>5</v>
      </c>
      <c r="B14" s="147">
        <v>12</v>
      </c>
      <c r="C14" s="159" t="s">
        <v>28</v>
      </c>
      <c r="D14" s="149">
        <v>73958</v>
      </c>
      <c r="E14" s="149">
        <v>75720</v>
      </c>
      <c r="F14" s="150">
        <v>78367</v>
      </c>
      <c r="G14" s="151">
        <v>79595</v>
      </c>
      <c r="H14" s="151">
        <f>'2021'!H53</f>
        <v>81928</v>
      </c>
      <c r="I14" s="152">
        <f t="shared" si="0"/>
        <v>0.023824332729387</v>
      </c>
      <c r="J14" s="153" t="s">
        <v>115</v>
      </c>
      <c r="K14" s="152">
        <f t="shared" si="1"/>
        <v>0.03495773903856314</v>
      </c>
      <c r="L14" s="153" t="s">
        <v>115</v>
      </c>
      <c r="M14" s="154">
        <f t="shared" si="2"/>
        <v>0.015669861038447364</v>
      </c>
      <c r="N14" s="155" t="s">
        <v>115</v>
      </c>
      <c r="O14" s="156">
        <f t="shared" si="3"/>
        <v>0.029310886362208688</v>
      </c>
      <c r="P14" s="157" t="s">
        <v>115</v>
      </c>
    </row>
    <row r="15" spans="1:16" ht="13.5" thickBot="1">
      <c r="A15" s="146">
        <v>6</v>
      </c>
      <c r="B15" s="147">
        <v>20</v>
      </c>
      <c r="C15" s="148" t="s">
        <v>36</v>
      </c>
      <c r="D15" s="149">
        <v>13243858</v>
      </c>
      <c r="E15" s="149">
        <v>12859865</v>
      </c>
      <c r="F15" s="150">
        <v>12990884</v>
      </c>
      <c r="G15" s="151">
        <v>13164224</v>
      </c>
      <c r="H15" s="151">
        <f>'2021'!H54</f>
        <v>13500736</v>
      </c>
      <c r="I15" s="152">
        <f t="shared" si="0"/>
        <v>-0.028994043880567144</v>
      </c>
      <c r="J15" s="155" t="s">
        <v>117</v>
      </c>
      <c r="K15" s="152">
        <f t="shared" si="1"/>
        <v>0.01018820959629041</v>
      </c>
      <c r="L15" s="153" t="s">
        <v>115</v>
      </c>
      <c r="M15" s="154">
        <f t="shared" si="2"/>
        <v>0.013343202818222322</v>
      </c>
      <c r="N15" s="155" t="s">
        <v>115</v>
      </c>
      <c r="O15" s="156">
        <f t="shared" si="3"/>
        <v>0.025562615768312646</v>
      </c>
      <c r="P15" s="157" t="s">
        <v>115</v>
      </c>
    </row>
    <row r="16" spans="1:16" ht="13.5" thickBot="1">
      <c r="A16" s="146">
        <v>7</v>
      </c>
      <c r="B16" s="147">
        <v>21</v>
      </c>
      <c r="C16" s="148" t="s">
        <v>37</v>
      </c>
      <c r="D16" s="149">
        <v>10095712</v>
      </c>
      <c r="E16" s="149">
        <v>9897785</v>
      </c>
      <c r="F16" s="150">
        <v>10147633</v>
      </c>
      <c r="G16" s="151">
        <v>8648638</v>
      </c>
      <c r="H16" s="151">
        <f>'2021'!H55</f>
        <v>6930677</v>
      </c>
      <c r="I16" s="152">
        <f t="shared" si="0"/>
        <v>-0.01960505608717844</v>
      </c>
      <c r="J16" s="155" t="s">
        <v>117</v>
      </c>
      <c r="K16" s="152">
        <f t="shared" si="1"/>
        <v>0.025242819479307732</v>
      </c>
      <c r="L16" s="153" t="s">
        <v>115</v>
      </c>
      <c r="M16" s="154">
        <f t="shared" si="2"/>
        <v>-0.14771868474155503</v>
      </c>
      <c r="N16" s="155" t="s">
        <v>117</v>
      </c>
      <c r="O16" s="156">
        <f t="shared" si="3"/>
        <v>-0.19863948519986618</v>
      </c>
      <c r="P16" s="157" t="s">
        <v>117</v>
      </c>
    </row>
    <row r="17" spans="1:16" ht="13.5" thickBot="1">
      <c r="A17" s="146">
        <v>8</v>
      </c>
      <c r="B17" s="147">
        <v>22</v>
      </c>
      <c r="C17" s="148" t="s">
        <v>38</v>
      </c>
      <c r="D17" s="149">
        <v>13243858</v>
      </c>
      <c r="E17" s="149">
        <v>12859865</v>
      </c>
      <c r="F17" s="150">
        <v>12990884</v>
      </c>
      <c r="G17" s="151">
        <v>13164224</v>
      </c>
      <c r="H17" s="151">
        <f>'2021'!H56</f>
        <v>13500736</v>
      </c>
      <c r="I17" s="152">
        <f t="shared" si="0"/>
        <v>-0.028994043880567144</v>
      </c>
      <c r="J17" s="155" t="s">
        <v>117</v>
      </c>
      <c r="K17" s="152">
        <f t="shared" si="1"/>
        <v>0.01018820959629041</v>
      </c>
      <c r="L17" s="153" t="s">
        <v>115</v>
      </c>
      <c r="M17" s="154">
        <f t="shared" si="2"/>
        <v>0.013343202818222322</v>
      </c>
      <c r="N17" s="155" t="s">
        <v>115</v>
      </c>
      <c r="O17" s="156">
        <f t="shared" si="3"/>
        <v>0.025562615768312646</v>
      </c>
      <c r="P17" s="157" t="s">
        <v>115</v>
      </c>
    </row>
    <row r="18" spans="1:16" ht="13.5" thickBot="1">
      <c r="A18" s="146">
        <v>9</v>
      </c>
      <c r="B18" s="147">
        <v>25</v>
      </c>
      <c r="C18" s="148" t="s">
        <v>41</v>
      </c>
      <c r="D18" s="149">
        <v>22034697</v>
      </c>
      <c r="E18" s="149">
        <v>22255095</v>
      </c>
      <c r="F18" s="150">
        <v>22383947</v>
      </c>
      <c r="G18" s="151">
        <v>23231260</v>
      </c>
      <c r="H18" s="151">
        <f>'2021'!H57</f>
        <v>23144019</v>
      </c>
      <c r="I18" s="152">
        <f t="shared" si="0"/>
        <v>0.010002315892975622</v>
      </c>
      <c r="J18" s="153" t="s">
        <v>115</v>
      </c>
      <c r="K18" s="152">
        <f t="shared" si="1"/>
        <v>0.005789775330098612</v>
      </c>
      <c r="L18" s="153" t="s">
        <v>115</v>
      </c>
      <c r="M18" s="154">
        <f t="shared" si="2"/>
        <v>0.03785360106508473</v>
      </c>
      <c r="N18" s="155" t="s">
        <v>117</v>
      </c>
      <c r="O18" s="156">
        <f t="shared" si="3"/>
        <v>-0.0037553279503564907</v>
      </c>
      <c r="P18" s="157" t="s">
        <v>117</v>
      </c>
    </row>
    <row r="19" spans="1:16" ht="13.5" thickBot="1">
      <c r="A19" s="146">
        <v>10</v>
      </c>
      <c r="B19" s="147">
        <v>28</v>
      </c>
      <c r="C19" s="148" t="s">
        <v>125</v>
      </c>
      <c r="D19" s="149">
        <v>95523831</v>
      </c>
      <c r="E19" s="149">
        <v>82562792</v>
      </c>
      <c r="F19" s="150">
        <v>95329389</v>
      </c>
      <c r="G19" s="151">
        <v>96658838</v>
      </c>
      <c r="H19" s="151">
        <f>'2021'!H58</f>
        <v>100575703</v>
      </c>
      <c r="I19" s="152">
        <f t="shared" si="0"/>
        <v>-0.1356838274210338</v>
      </c>
      <c r="J19" s="155" t="s">
        <v>117</v>
      </c>
      <c r="K19" s="152">
        <f t="shared" si="1"/>
        <v>0.15462893987402948</v>
      </c>
      <c r="L19" s="153" t="s">
        <v>115</v>
      </c>
      <c r="M19" s="154">
        <f t="shared" si="2"/>
        <v>0.013945846227966463</v>
      </c>
      <c r="N19" s="155" t="s">
        <v>115</v>
      </c>
      <c r="O19" s="156">
        <f t="shared" si="3"/>
        <v>0.04052257487308086</v>
      </c>
      <c r="P19" s="157" t="s">
        <v>115</v>
      </c>
    </row>
    <row r="20" spans="1:16" ht="13.5" thickBot="1">
      <c r="A20" s="146">
        <v>11</v>
      </c>
      <c r="B20" s="147">
        <v>29</v>
      </c>
      <c r="C20" s="148" t="s">
        <v>46</v>
      </c>
      <c r="D20" s="149">
        <v>75361679</v>
      </c>
      <c r="E20" s="149">
        <v>83139242</v>
      </c>
      <c r="F20" s="150">
        <v>95020285</v>
      </c>
      <c r="G20" s="151">
        <v>96418053</v>
      </c>
      <c r="H20" s="151">
        <f>'2021'!H63</f>
        <v>100206047</v>
      </c>
      <c r="I20" s="152">
        <f t="shared" si="0"/>
        <v>0.1032031544838592</v>
      </c>
      <c r="J20" s="153" t="s">
        <v>115</v>
      </c>
      <c r="K20" s="152">
        <f t="shared" si="1"/>
        <v>0.14290535629372236</v>
      </c>
      <c r="L20" s="153" t="s">
        <v>115</v>
      </c>
      <c r="M20" s="154">
        <f t="shared" si="2"/>
        <v>0.014710206352254174</v>
      </c>
      <c r="N20" s="155" t="s">
        <v>115</v>
      </c>
      <c r="O20" s="156">
        <f t="shared" si="3"/>
        <v>0.039287186187010104</v>
      </c>
      <c r="P20" s="157" t="s">
        <v>115</v>
      </c>
    </row>
    <row r="21" spans="1:16" ht="13.5" thickBot="1">
      <c r="A21" s="146">
        <v>12</v>
      </c>
      <c r="B21" s="147">
        <v>59</v>
      </c>
      <c r="C21" s="148" t="s">
        <v>79</v>
      </c>
      <c r="D21" s="149">
        <v>9397421</v>
      </c>
      <c r="E21" s="149">
        <v>9944552</v>
      </c>
      <c r="F21" s="150">
        <v>12283999</v>
      </c>
      <c r="G21" s="151">
        <v>12702642</v>
      </c>
      <c r="H21" s="151">
        <f>'2021'!H64</f>
        <v>9952180</v>
      </c>
      <c r="I21" s="152">
        <f t="shared" si="0"/>
        <v>0.058221399254114514</v>
      </c>
      <c r="J21" s="153" t="s">
        <v>115</v>
      </c>
      <c r="K21" s="152">
        <f t="shared" si="1"/>
        <v>0.2352491092610305</v>
      </c>
      <c r="L21" s="153" t="s">
        <v>115</v>
      </c>
      <c r="M21" s="154">
        <f t="shared" si="2"/>
        <v>0.03408035119507913</v>
      </c>
      <c r="N21" s="155" t="s">
        <v>115</v>
      </c>
      <c r="O21" s="156">
        <f t="shared" si="3"/>
        <v>-0.216526766636421</v>
      </c>
      <c r="P21" s="157" t="s">
        <v>117</v>
      </c>
    </row>
    <row r="22" spans="1:16" ht="13.5" thickBot="1">
      <c r="A22" s="131">
        <v>13</v>
      </c>
      <c r="B22" s="132">
        <v>61</v>
      </c>
      <c r="C22" s="133" t="s">
        <v>81</v>
      </c>
      <c r="D22" s="134">
        <v>38513599</v>
      </c>
      <c r="E22" s="134">
        <v>35032617</v>
      </c>
      <c r="F22" s="135">
        <v>42261551</v>
      </c>
      <c r="G22" s="136">
        <v>45480677</v>
      </c>
      <c r="H22" s="136">
        <f>'2021'!H65</f>
        <v>42496906</v>
      </c>
      <c r="I22" s="137">
        <f t="shared" si="0"/>
        <v>-0.0903831916617297</v>
      </c>
      <c r="J22" s="155" t="s">
        <v>117</v>
      </c>
      <c r="K22" s="137">
        <f t="shared" si="1"/>
        <v>0.20634867215315378</v>
      </c>
      <c r="L22" s="153" t="s">
        <v>115</v>
      </c>
      <c r="M22" s="138">
        <f t="shared" si="2"/>
        <v>0.07617150634154446</v>
      </c>
      <c r="N22" s="139" t="s">
        <v>115</v>
      </c>
      <c r="O22" s="140">
        <f>(H22/G22)-1</f>
        <v>-0.06560524593774186</v>
      </c>
      <c r="P22" s="157" t="s">
        <v>117</v>
      </c>
    </row>
    <row r="35" spans="10:12" ht="12.75">
      <c r="J35" s="103" t="s">
        <v>148</v>
      </c>
      <c r="L35" s="103"/>
    </row>
    <row r="36" spans="9:12" ht="12.75">
      <c r="I36" s="103" t="s">
        <v>156</v>
      </c>
      <c r="L36" s="103"/>
    </row>
    <row r="37" spans="9:12" ht="12.75">
      <c r="I37" s="103" t="s">
        <v>163</v>
      </c>
      <c r="L37" s="103"/>
    </row>
  </sheetData>
  <sheetProtection selectLockedCells="1" selectUnlockedCells="1"/>
  <mergeCells count="8">
    <mergeCell ref="A8:A9"/>
    <mergeCell ref="B8:B9"/>
    <mergeCell ref="I9:J9"/>
    <mergeCell ref="K9:L9"/>
    <mergeCell ref="M9:N9"/>
    <mergeCell ref="I8:P8"/>
    <mergeCell ref="O9:P9"/>
    <mergeCell ref="D8:H8"/>
  </mergeCells>
  <printOptions/>
  <pageMargins left="0.3326388888888889" right="0.3326388888888889" top="0.44999999999999996" bottom="0.3909722222222222" header="0.2125" footer="0.15347222222222223"/>
  <pageSetup horizontalDpi="300" verticalDpi="300" orientation="landscape" scale="77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6:P28"/>
  <sheetViews>
    <sheetView zoomScale="110" zoomScaleNormal="110" zoomScalePageLayoutView="0" workbookViewId="0" topLeftCell="A4">
      <selection activeCell="P9" sqref="P9"/>
    </sheetView>
  </sheetViews>
  <sheetFormatPr defaultColWidth="11.421875" defaultRowHeight="12.75"/>
  <cols>
    <col min="1" max="1" width="5.28125" style="0" customWidth="1"/>
    <col min="2" max="2" width="11.421875" style="0" customWidth="1"/>
    <col min="3" max="3" width="49.28125" style="0" customWidth="1"/>
    <col min="4" max="4" width="6.7109375" style="0" customWidth="1"/>
    <col min="5" max="6" width="6.57421875" style="0" customWidth="1"/>
    <col min="7" max="7" width="6.28125" style="0" customWidth="1"/>
    <col min="8" max="8" width="6.57421875" style="0" customWidth="1"/>
    <col min="9" max="9" width="8.8515625" style="0" customWidth="1"/>
    <col min="10" max="10" width="4.57421875" style="0" customWidth="1"/>
    <col min="11" max="11" width="8.8515625" style="0" customWidth="1"/>
    <col min="12" max="12" width="5.57421875" style="0" customWidth="1"/>
    <col min="13" max="13" width="8.57421875" style="0" customWidth="1"/>
    <col min="14" max="14" width="5.140625" style="0" customWidth="1"/>
    <col min="15" max="15" width="8.7109375" style="0" customWidth="1"/>
    <col min="16" max="16" width="6.421875" style="0" customWidth="1"/>
  </cols>
  <sheetData>
    <row r="5" ht="13.5" thickBot="1"/>
    <row r="6" spans="1:16" ht="21.75" customHeight="1" thickBot="1">
      <c r="A6" s="460" t="s">
        <v>2</v>
      </c>
      <c r="B6" s="462" t="s">
        <v>110</v>
      </c>
      <c r="C6" s="142" t="s">
        <v>157</v>
      </c>
      <c r="D6" s="464" t="s">
        <v>158</v>
      </c>
      <c r="E6" s="465"/>
      <c r="F6" s="465"/>
      <c r="G6" s="465"/>
      <c r="H6" s="466"/>
      <c r="I6" s="453" t="s">
        <v>159</v>
      </c>
      <c r="J6" s="453"/>
      <c r="K6" s="453"/>
      <c r="L6" s="453"/>
      <c r="M6" s="453"/>
      <c r="N6" s="453"/>
      <c r="O6" s="453"/>
      <c r="P6" s="453"/>
    </row>
    <row r="7" spans="1:16" ht="32.25" customHeight="1" thickBot="1">
      <c r="A7" s="461"/>
      <c r="B7" s="463"/>
      <c r="C7" s="104" t="s">
        <v>126</v>
      </c>
      <c r="D7" s="143">
        <v>2017</v>
      </c>
      <c r="E7" s="143">
        <v>2018</v>
      </c>
      <c r="F7" s="144">
        <v>2019</v>
      </c>
      <c r="G7" s="145">
        <v>2020</v>
      </c>
      <c r="H7" s="145">
        <v>2021</v>
      </c>
      <c r="I7" s="449" t="s">
        <v>112</v>
      </c>
      <c r="J7" s="450"/>
      <c r="K7" s="449" t="s">
        <v>113</v>
      </c>
      <c r="L7" s="450"/>
      <c r="M7" s="451" t="s">
        <v>155</v>
      </c>
      <c r="N7" s="452"/>
      <c r="O7" s="457" t="s">
        <v>211</v>
      </c>
      <c r="P7" s="458"/>
    </row>
    <row r="8" spans="1:16" ht="12.75">
      <c r="A8" s="118">
        <v>1</v>
      </c>
      <c r="B8" s="105">
        <v>13</v>
      </c>
      <c r="C8" s="106" t="s">
        <v>127</v>
      </c>
      <c r="D8" s="107">
        <v>876</v>
      </c>
      <c r="E8" s="107">
        <v>0</v>
      </c>
      <c r="F8" s="108">
        <v>38</v>
      </c>
      <c r="G8" s="109">
        <v>26</v>
      </c>
      <c r="H8" s="109">
        <f>'2021'!H66</f>
        <v>29</v>
      </c>
      <c r="I8" s="99">
        <f aca="true" t="shared" si="0" ref="I8:I14">(E8/D8)-1</f>
        <v>-1</v>
      </c>
      <c r="J8" s="111" t="s">
        <v>117</v>
      </c>
      <c r="K8" s="99" t="e">
        <f aca="true" t="shared" si="1" ref="K8:K14">(F8/E8)-1</f>
        <v>#DIV/0!</v>
      </c>
      <c r="L8" s="111" t="s">
        <v>117</v>
      </c>
      <c r="M8" s="112">
        <f aca="true" t="shared" si="2" ref="M8:M14">(G8/F8)-1</f>
        <v>-0.3157894736842105</v>
      </c>
      <c r="N8" s="111" t="s">
        <v>117</v>
      </c>
      <c r="O8" s="101">
        <f>(H8/G8)-1</f>
        <v>0.11538461538461542</v>
      </c>
      <c r="P8" s="128" t="s">
        <v>115</v>
      </c>
    </row>
    <row r="9" spans="1:16" ht="12.75">
      <c r="A9" s="118">
        <v>2</v>
      </c>
      <c r="B9" s="105">
        <v>14</v>
      </c>
      <c r="C9" s="106" t="s">
        <v>127</v>
      </c>
      <c r="D9" s="107">
        <v>250</v>
      </c>
      <c r="E9" s="107">
        <v>0</v>
      </c>
      <c r="F9" s="108">
        <v>31</v>
      </c>
      <c r="G9" s="109">
        <v>15</v>
      </c>
      <c r="H9" s="109">
        <f>'2021'!H71</f>
        <v>13</v>
      </c>
      <c r="I9" s="99">
        <f t="shared" si="0"/>
        <v>-1</v>
      </c>
      <c r="J9" s="111" t="s">
        <v>117</v>
      </c>
      <c r="K9" s="99" t="e">
        <f t="shared" si="1"/>
        <v>#DIV/0!</v>
      </c>
      <c r="L9" s="111" t="s">
        <v>117</v>
      </c>
      <c r="M9" s="112">
        <f t="shared" si="2"/>
        <v>-0.5161290322580645</v>
      </c>
      <c r="N9" s="111" t="s">
        <v>117</v>
      </c>
      <c r="O9" s="101">
        <f aca="true" t="shared" si="3" ref="O9:O14">(H9/G9)-1</f>
        <v>-0.1333333333333333</v>
      </c>
      <c r="P9" s="127" t="s">
        <v>117</v>
      </c>
    </row>
    <row r="10" spans="1:16" ht="12.75">
      <c r="A10" s="118">
        <v>3</v>
      </c>
      <c r="B10" s="105">
        <v>16</v>
      </c>
      <c r="C10" s="106" t="s">
        <v>32</v>
      </c>
      <c r="D10" s="107">
        <v>64</v>
      </c>
      <c r="E10" s="107">
        <v>43</v>
      </c>
      <c r="F10" s="108">
        <v>35</v>
      </c>
      <c r="G10" s="109">
        <v>68</v>
      </c>
      <c r="H10" s="109">
        <f>'2021'!H76</f>
        <v>99</v>
      </c>
      <c r="I10" s="99">
        <f t="shared" si="0"/>
        <v>-0.328125</v>
      </c>
      <c r="J10" s="111" t="s">
        <v>117</v>
      </c>
      <c r="K10" s="99">
        <f t="shared" si="1"/>
        <v>-0.18604651162790697</v>
      </c>
      <c r="L10" s="111" t="s">
        <v>117</v>
      </c>
      <c r="M10" s="112">
        <f t="shared" si="2"/>
        <v>0.9428571428571428</v>
      </c>
      <c r="N10" s="110" t="s">
        <v>115</v>
      </c>
      <c r="O10" s="101">
        <f t="shared" si="3"/>
        <v>0.4558823529411764</v>
      </c>
      <c r="P10" s="128" t="s">
        <v>115</v>
      </c>
    </row>
    <row r="11" spans="1:16" ht="25.5" customHeight="1">
      <c r="A11" s="118">
        <v>4</v>
      </c>
      <c r="B11" s="105">
        <v>17</v>
      </c>
      <c r="C11" s="113" t="s">
        <v>128</v>
      </c>
      <c r="D11" s="107">
        <v>61</v>
      </c>
      <c r="E11" s="107">
        <v>22</v>
      </c>
      <c r="F11" s="108">
        <v>22</v>
      </c>
      <c r="G11" s="109">
        <v>68</v>
      </c>
      <c r="H11" s="109">
        <f>'2021'!H81</f>
        <v>99</v>
      </c>
      <c r="I11" s="99">
        <f t="shared" si="0"/>
        <v>-0.639344262295082</v>
      </c>
      <c r="J11" s="114" t="s">
        <v>117</v>
      </c>
      <c r="K11" s="99">
        <f t="shared" si="1"/>
        <v>0</v>
      </c>
      <c r="L11" s="111" t="s">
        <v>117</v>
      </c>
      <c r="M11" s="112">
        <f t="shared" si="2"/>
        <v>2.090909090909091</v>
      </c>
      <c r="N11" s="110" t="s">
        <v>115</v>
      </c>
      <c r="O11" s="101">
        <f t="shared" si="3"/>
        <v>0.4558823529411764</v>
      </c>
      <c r="P11" s="128" t="s">
        <v>115</v>
      </c>
    </row>
    <row r="12" spans="1:16" ht="39">
      <c r="A12" s="118">
        <v>5</v>
      </c>
      <c r="B12" s="105">
        <v>18</v>
      </c>
      <c r="C12" s="113" t="s">
        <v>129</v>
      </c>
      <c r="D12" s="115">
        <v>43</v>
      </c>
      <c r="E12" s="115">
        <v>22</v>
      </c>
      <c r="F12" s="116">
        <v>22</v>
      </c>
      <c r="G12" s="117">
        <v>68</v>
      </c>
      <c r="H12" s="117">
        <f>'2021'!H86</f>
        <v>99</v>
      </c>
      <c r="I12" s="99">
        <f t="shared" si="0"/>
        <v>-0.4883720930232558</v>
      </c>
      <c r="J12" s="114" t="s">
        <v>117</v>
      </c>
      <c r="K12" s="99">
        <f t="shared" si="1"/>
        <v>0</v>
      </c>
      <c r="L12" s="111" t="s">
        <v>117</v>
      </c>
      <c r="M12" s="112">
        <f t="shared" si="2"/>
        <v>2.090909090909091</v>
      </c>
      <c r="N12" s="110" t="s">
        <v>115</v>
      </c>
      <c r="O12" s="101">
        <f t="shared" si="3"/>
        <v>0.4558823529411764</v>
      </c>
      <c r="P12" s="128" t="s">
        <v>115</v>
      </c>
    </row>
    <row r="13" spans="1:16" ht="12.75">
      <c r="A13" s="118">
        <v>6</v>
      </c>
      <c r="B13" s="105">
        <v>30</v>
      </c>
      <c r="C13" s="106" t="s">
        <v>47</v>
      </c>
      <c r="D13" s="107">
        <v>1087</v>
      </c>
      <c r="E13" s="107">
        <v>1191</v>
      </c>
      <c r="F13" s="108">
        <v>1839</v>
      </c>
      <c r="G13" s="109">
        <v>1555</v>
      </c>
      <c r="H13" s="109">
        <f>'2021'!H92</f>
        <v>1394</v>
      </c>
      <c r="I13" s="99">
        <f t="shared" si="0"/>
        <v>0.09567617295308195</v>
      </c>
      <c r="J13" s="110" t="s">
        <v>115</v>
      </c>
      <c r="K13" s="99">
        <f t="shared" si="1"/>
        <v>0.544080604534005</v>
      </c>
      <c r="L13" s="110" t="s">
        <v>115</v>
      </c>
      <c r="M13" s="112">
        <f t="shared" si="2"/>
        <v>-0.15443175638934203</v>
      </c>
      <c r="N13" s="111" t="s">
        <v>117</v>
      </c>
      <c r="O13" s="101">
        <f t="shared" si="3"/>
        <v>-0.10353697749196145</v>
      </c>
      <c r="P13" s="127" t="s">
        <v>117</v>
      </c>
    </row>
    <row r="14" spans="1:16" ht="13.5" thickBot="1">
      <c r="A14" s="119">
        <v>7</v>
      </c>
      <c r="B14" s="120">
        <v>32</v>
      </c>
      <c r="C14" s="121" t="s">
        <v>49</v>
      </c>
      <c r="D14" s="122">
        <v>544</v>
      </c>
      <c r="E14" s="122">
        <v>596</v>
      </c>
      <c r="F14" s="123">
        <v>786</v>
      </c>
      <c r="G14" s="124">
        <v>618</v>
      </c>
      <c r="H14" s="124">
        <f>'2021'!H93</f>
        <v>549</v>
      </c>
      <c r="I14" s="100">
        <f t="shared" si="0"/>
        <v>0.09558823529411775</v>
      </c>
      <c r="J14" s="125" t="s">
        <v>115</v>
      </c>
      <c r="K14" s="100">
        <f t="shared" si="1"/>
        <v>0.31879194630872476</v>
      </c>
      <c r="L14" s="125" t="s">
        <v>115</v>
      </c>
      <c r="M14" s="126">
        <f t="shared" si="2"/>
        <v>-0.2137404580152672</v>
      </c>
      <c r="N14" s="111" t="s">
        <v>117</v>
      </c>
      <c r="O14" s="102">
        <f t="shared" si="3"/>
        <v>-0.11165048543689315</v>
      </c>
      <c r="P14" s="129" t="s">
        <v>117</v>
      </c>
    </row>
    <row r="15" ht="14.25">
      <c r="M15" s="91"/>
    </row>
    <row r="23" ht="14.25">
      <c r="E23" s="91"/>
    </row>
    <row r="26" ht="12.75">
      <c r="I26" s="103" t="s">
        <v>148</v>
      </c>
    </row>
    <row r="27" spans="8:13" ht="12.75">
      <c r="H27" s="103" t="s">
        <v>156</v>
      </c>
      <c r="K27" s="103"/>
      <c r="L27" s="103"/>
      <c r="M27" s="103"/>
    </row>
    <row r="28" spans="8:13" ht="12.75">
      <c r="H28" s="103" t="s">
        <v>163</v>
      </c>
      <c r="K28" s="103"/>
      <c r="L28" s="103"/>
      <c r="M28" s="103"/>
    </row>
  </sheetData>
  <sheetProtection selectLockedCells="1" selectUnlockedCells="1"/>
  <mergeCells count="8">
    <mergeCell ref="A6:A7"/>
    <mergeCell ref="B6:B7"/>
    <mergeCell ref="I7:J7"/>
    <mergeCell ref="K7:L7"/>
    <mergeCell ref="M7:N7"/>
    <mergeCell ref="I6:P6"/>
    <mergeCell ref="O7:P7"/>
    <mergeCell ref="D6:H6"/>
  </mergeCells>
  <printOptions/>
  <pageMargins left="0.25" right="0.25" top="0.75" bottom="0.75" header="0.3" footer="0.3"/>
  <pageSetup horizontalDpi="300" verticalDpi="300" orientation="landscape" scale="77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Marcel</cp:lastModifiedBy>
  <cp:lastPrinted>2022-04-21T06:50:21Z</cp:lastPrinted>
  <dcterms:modified xsi:type="dcterms:W3CDTF">2023-03-09T11:32:35Z</dcterms:modified>
  <cp:category/>
  <cp:version/>
  <cp:contentType/>
  <cp:contentStatus/>
</cp:coreProperties>
</file>